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Ishøj Spildevand AS (S05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2" i="19" l="1"/>
  <c r="E28" i="32" l="1"/>
  <c r="E32" i="32" l="1"/>
  <c r="C30" i="2" s="1"/>
  <c r="E38" i="32"/>
  <c r="E20" i="32"/>
  <c r="E12" i="32"/>
  <c r="E16" i="27" l="1"/>
  <c r="E17" i="27" s="1"/>
  <c r="E11" i="11" l="1"/>
  <c r="E1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3" i="11" l="1"/>
  <c r="C10" i="37" s="1"/>
  <c r="C11" i="37" s="1"/>
  <c r="G13" i="11"/>
  <c r="C12" i="37" l="1"/>
  <c r="C10" i="2" s="1"/>
  <c r="E11" i="21"/>
  <c r="E12" i="21" s="1"/>
  <c r="C11" i="21"/>
  <c r="C12" i="21" s="1"/>
  <c r="E11" i="29"/>
  <c r="E12" i="29" s="1"/>
  <c r="C11" i="29"/>
  <c r="C12" i="29" s="1"/>
  <c r="C13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3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<sst xmlns="http://schemas.openxmlformats.org/spreadsheetml/2006/main" count="687" uniqueCount="277">
  <si>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</si>
  <si>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</si>
  <si>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</si>
  <si>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</si>
  <si>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</si>
  <si>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</si>
  <si>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</si>
  <si>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</si>
  <si>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</si>
  <si>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</si>
  <si>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</si>
  <si>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</si>
  <si>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</si>
  <si>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</si>
  <si>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</si>
  <si>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</si>
  <si>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</si>
  <si>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</si>
  <si>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</si>
  <si>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</si>
  <si>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</si>
  <si>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</si>
  <si>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</si>
  <si>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</si>
  <si>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</si>
  <si>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</si>
  <si>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</si>
  <si>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</si>
  <si>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</si>
  <si>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</si>
  <si>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</si>
  <si>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</si>
  <si>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</si>
  <si>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</si>
  <si>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</si>
  <si>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</si>
  <si>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</si>
  <si>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</si>
  <si>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</si>
  <si>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</si>
  <si>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</si>
  <si>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</si>
  <si>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</si>
  <si>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</si>
  <si>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</si>
  <si>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</si>
  <si>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</si>
  <si>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</si>
  <si>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</si>
  <si>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</si>
  <si>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</si>
  <si>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</si>
  <si>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</si>
  <si>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</si>
  <si>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</si>
  <si>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</si>
  <si>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</si>
  <si>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</si>
  <si>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</si>
  <si>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</si>
  <si>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</si>
  <si>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</si>
  <si>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</si>
  <si>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</si>
  <si>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</si>
  <si>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</si>
  <si>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</si>
  <si>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</si>
  <si>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</si>
  <si>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</si>
  <si>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</si>
  <si>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</si>
  <si>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</si>
  <si>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</si>
  <si>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</si>
  <si>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</si>
  <si>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</si>
  <si>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</si>
  <si>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</si>
  <si>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</si>
  <si>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</si>
  <si>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</si>
  <si>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</si>
  <si>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</si>
  <si>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</si>
  <si>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</si>
  <si>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</si>
  <si>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</si>
  <si>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</si>
  <si>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</si>
  <si>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</si>
  <si>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</si>
  <si>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</si>
  <si>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</si>
  <si>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</si>
  <si>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</si>
  <si>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</si>
  <si>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</si>
  <si>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</si>
  <si>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</si>
  <si>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</si>
  <si>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</si>
  <si>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</si>
  <si>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</si>
  <si>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</si>
  <si>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</si>
  <si>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</si>
  <si>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</si>
  <si>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</si>
  <si>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</si>
  <si>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</si>
  <si>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</si>
  <si>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</si>
  <si>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</si>
  <si>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</si>
  <si>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</si>
  <si>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</si>
  <si>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</si>
  <si>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</si>
  <si>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</si>
  <si>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</si>
  <si>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</si>
  <si>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</si>
  <si>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</si>
  <si>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</si>
  <si>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</si>
  <si>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</si>
  <si>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</si>
  <si>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</si>
  <si>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</si>
  <si>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</si>
  <si>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</si>
  <si>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</si>
  <si>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</si>
  <si>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</si>
  <si>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</si>
  <si>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</si>
  <si>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</si>
  <si>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</si>
  <si>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</si>
  <si>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</si>
  <si>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</si>
  <si>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</si>
  <si>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</si>
  <si>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</si>
  <si>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</si>
  <si>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</si>
  <si>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</si>
  <si>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</si>
  <si>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</si>
  <si>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</si>
  <si>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</si>
  <si>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</si>
  <si>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</si>
  <si>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</si>
  <si>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</si>
  <si>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</si>
  <si>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</si>
  <si>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</si>
  <si>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</si>
  <si>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</si>
  <si>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</si>
  <si>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</si>
  <si>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</si>
  <si>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</si>
  <si>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</si>
  <si>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</si>
  <si>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</si>
  <si>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</si>
  <si>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</si>
  <si>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</si>
  <si>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</si>
  <si>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</si>
  <si>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</si>
  <si>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</si>
  <si>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</si>
  <si>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</si>
  <si>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</si>
  <si>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</si>
  <si>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</si>
  <si>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</si>
  <si>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</si>
  <si>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</si>
  <si>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</si>
  <si>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</si>
  <si>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</si>
  <si>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</si>
  <si>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</si>
  <si>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</si>
  <si>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</si>
  <si>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</si>
  <si>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</si>
  <si>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</si>
  <si>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</si>
  <si>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</si>
  <si>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</si>
  <si>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</si>
  <si>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</si>
  <si>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</si>
  <si>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</si>
  <si>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</si>
  <si>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</si>
  <si>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</si>
  <si>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</si>
  <si>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</si>
  <si>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</si>
  <si>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</si>
  <si>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</si>
  <si>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</si>
  <si>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</si>
  <si>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</si>
  <si>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</si>
  <si>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</si>
  <si>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</si>
  <si>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</si>
  <si>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</si>
  <si>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</si>
  <si>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</si>
  <si>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</si>
  <si>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</si>
  <si>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</si>
  <si>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</si>
  <si>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</si>
  <si>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</si>
  <si>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</si>
  <si>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</si>
  <si>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</si>
  <si>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</si>
  <si>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</si>
  <si>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</si>
  <si>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</si>
  <si>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</si>
  <si>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</si>
  <si>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</si>
  <si>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</si>
  <si>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</si>
  <si>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</si>
  <si>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</si>
  <si>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</si>
  <si>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</si>
  <si>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</si>
  <si>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</si>
  <si>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</si>
  <si>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</si>
  <si>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</si>
  <si>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</si>
  <si>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</si>
  <si>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</si>
  <si>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</si>
  <si>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</si>
  <si>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</si>
  <si>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</si>
  <si>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</si>
  <si>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</si>
  <si>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</si>
  <si>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</si>
  <si>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</si>
  <si>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</si>
  <si>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</si>
  <si>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</si>
  <si>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</si>
  <si>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</si>
  <si>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</si>
  <si>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</si>
  <si>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</si>
  <si>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</si>
  <si>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</si>
  <si>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</si>
  <si>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</si>
  <si>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Ø 800 mm &lt; Ledningsnet ≤ Ø 1000 mm</t>
  </si>
  <si>
    <t>75</t>
  </si>
  <si>
    <t>Forsinkelsesbassiner, lukkede med automatisk rensning og SRO Miljøklasse A (5.000-10.000 m3) - Konstruktionre</t>
  </si>
  <si>
    <t>Pumpeinstallation Miljøklasse A (100-300 l/s) - Mek/EL</t>
  </si>
  <si>
    <t>20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</si>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</sst>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57256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8355337</v>
      </c>
      <c r="D11" s="14" t="s">
        <v>3</v>
      </c>
      <c r="E11" s="1"/>
      <c r="F11" s="1"/>
    </row>
    <row r="12" spans="1:6" x14ac:dyDescent="0.25">
      <c r="A12" s="1"/>
      <c r="B12" s="38" t="s">
        <v>198</v>
      </c>
      <c r="C12" s="12">
        <f>SUM(C10:C11)</f>
        <v>8412593</v>
      </c>
      <c r="D12" s="13" t="s">
        <v>3</v>
      </c>
      <c r="E12" s="1"/>
      <c r="F12" s="1"/>
    </row>
    <row r="13" spans="1:6" x14ac:dyDescent="0.25">
      <c r="A13" s="1"/>
      <c r="B13" s="38" t="s">
        <v>199</v>
      </c>
      <c r="C13" s="12">
        <f>C12*(1+'Fane 14. Nøgletal'!C13)^2</f>
        <v>8619112.3995421194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89" t="s">
        <v>178</v>
      </c>
      <c r="C16" s="90"/>
      <c r="D16" s="91"/>
      <c r="E16" s="1"/>
      <c r="F16" s="1"/>
    </row>
    <row r="17" spans="1:6" x14ac:dyDescent="0.25">
      <c r="A17" s="1"/>
      <c r="B17" s="54" t="s">
        <v>147</v>
      </c>
      <c r="C17" s="9">
        <v>56386</v>
      </c>
      <c r="D17" s="14" t="s">
        <v>3</v>
      </c>
      <c r="E17" s="1"/>
      <c r="F17" s="1"/>
    </row>
    <row r="18" spans="1:6" x14ac:dyDescent="0.25">
      <c r="A18" s="1"/>
      <c r="B18" s="54" t="s">
        <v>148</v>
      </c>
      <c r="C18" s="9">
        <v>56417</v>
      </c>
      <c r="D18" s="14" t="s">
        <v>3</v>
      </c>
      <c r="E18" s="1"/>
      <c r="F18" s="1"/>
    </row>
    <row r="19" spans="1:6" x14ac:dyDescent="0.25">
      <c r="A19" s="1"/>
      <c r="B19" s="54" t="s">
        <v>149</v>
      </c>
      <c r="C19" s="9">
        <v>56447</v>
      </c>
      <c r="D19" s="14" t="s">
        <v>3</v>
      </c>
      <c r="E19" s="1"/>
      <c r="F19" s="1"/>
    </row>
    <row r="20" spans="1:6" x14ac:dyDescent="0.25">
      <c r="A20" s="1"/>
      <c r="B20" s="54" t="s">
        <v>200</v>
      </c>
      <c r="C20" s="9">
        <v>56478</v>
      </c>
      <c r="D20" s="14" t="s">
        <v>3</v>
      </c>
      <c r="E20" s="1"/>
      <c r="F20" s="1"/>
    </row>
    <row r="21" spans="1:6" x14ac:dyDescent="0.25">
      <c r="A21" s="1"/>
      <c r="B21" s="89"/>
      <c r="C21" s="90"/>
      <c r="D21" s="9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89" t="s">
        <v>146</v>
      </c>
      <c r="C24" s="90"/>
      <c r="D24" s="91"/>
      <c r="E24" s="1"/>
      <c r="F24" s="1"/>
    </row>
    <row r="25" spans="1:6" x14ac:dyDescent="0.25">
      <c r="A25" s="1"/>
      <c r="B25" s="54" t="s">
        <v>147</v>
      </c>
      <c r="C25" s="9">
        <v>205800</v>
      </c>
      <c r="D25" s="14" t="s">
        <v>3</v>
      </c>
      <c r="E25" s="1"/>
      <c r="F25" s="1"/>
    </row>
    <row r="26" spans="1:6" x14ac:dyDescent="0.25">
      <c r="A26" s="1"/>
      <c r="B26" s="54" t="s">
        <v>148</v>
      </c>
      <c r="C26" s="9">
        <v>205800</v>
      </c>
      <c r="D26" s="14" t="s">
        <v>3</v>
      </c>
      <c r="E26" s="1"/>
      <c r="F26" s="1"/>
    </row>
    <row r="27" spans="1:6" x14ac:dyDescent="0.25">
      <c r="A27" s="1"/>
      <c r="B27" s="54" t="s">
        <v>149</v>
      </c>
      <c r="C27" s="9">
        <v>205800</v>
      </c>
      <c r="D27" s="14" t="s">
        <v>3</v>
      </c>
      <c r="E27" s="1"/>
      <c r="F27" s="1"/>
    </row>
    <row r="28" spans="1:6" x14ac:dyDescent="0.25">
      <c r="A28" s="1"/>
      <c r="B28" s="54" t="s">
        <v>200</v>
      </c>
      <c r="C28" s="9">
        <v>205800</v>
      </c>
      <c r="D28" s="14" t="s">
        <v>3</v>
      </c>
      <c r="E28" s="1"/>
      <c r="F28" s="1"/>
    </row>
    <row r="29" spans="1:6" x14ac:dyDescent="0.25">
      <c r="A29" s="1"/>
      <c r="B29" s="89"/>
      <c r="C29" s="90"/>
      <c r="D29" s="9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34904885.357204162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34310237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594648.35720416158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31267181.498831645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30942696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324485.49883164465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34057007.205681965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34312000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-254992.79431803524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275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56327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78954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22627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22627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269</v>
      </c>
      <c r="C10" s="112" t="s">
        <v>270</v>
      </c>
      <c r="D10" s="9">
        <v>4732122.18</v>
      </c>
      <c r="E10" s="9">
        <f>IFERROR(D10/C10,0)</f>
        <v>63094.962399999997</v>
      </c>
      <c r="F10" s="9">
        <v>0</v>
      </c>
      <c r="G10" s="9">
        <v>0</v>
      </c>
      <c r="H10" s="14" t="s">
        <v>3</v>
      </c>
      <c r="I10" s="1"/>
    </row>
    <row r="11" spans="1:9" ht="64.5" x14ac:dyDescent="0.25">
      <c r="A11" s="1"/>
      <c r="B11" s="56" t="s">
        <v>271</v>
      </c>
      <c r="C11" s="112" t="s">
        <v>270</v>
      </c>
      <c r="D11" s="9">
        <v>3151578.81</v>
      </c>
      <c r="E11" s="9">
        <f t="shared" ref="E11:E12" si="0">IFERROR(D11/C11,0)</f>
        <v>42021.050799999997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6" t="s">
        <v>272</v>
      </c>
      <c r="C12" s="112" t="s">
        <v>273</v>
      </c>
      <c r="D12" s="9">
        <v>3345876.52</v>
      </c>
      <c r="E12" s="9">
        <f t="shared" si="0"/>
        <v>167293.826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9" t="s">
        <v>238</v>
      </c>
      <c r="C13" s="90"/>
      <c r="D13" s="91"/>
      <c r="E13" s="12">
        <f>SUM(E10:E12)</f>
        <v>272409.83919999999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Anlægsprojekter'!F13</f>
        <v>0</v>
      </c>
      <c r="D10" s="14" t="s">
        <v>3</v>
      </c>
      <c r="E10" s="9">
        <f>SUM('Fane 9. Anlægsprojekter'!E13,'Fane 9. Anlægsprojekter'!G13)</f>
        <v>272409.83919999999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272409.83919999999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275733.23923824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sHDSOzQj5aCCRCMiNVRvwxUzZgkfGJZ05HP4aZZYzKn+6Zo05T+1VZjrzSOMm3nJhuNg0dIajvAEe4QDaIWTw==" saltValue="sr0xqwy5emWK2lLLpEYB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HZHWj1XUgoBGjEbjDlSvG+erRFKF0rJKAJx4/MHbHcow4ZVa2MMmAxw0Grm7KRnBmO6nSkyHn2NhKTyCWmaaQ==" saltValue="Ps2DeklDAJVucVgImf7/H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21394978.384543076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275733.23923824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424845.01969420508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-209105.28721216088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-115915.77319087881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-509632.12761171255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21260903.455460772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8881298.3995421194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22627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30164828.855002891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21260903.455460772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259383.02215662145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-203661.11419595985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-114983.34671133138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-485562.62142079009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20716079.395289313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Nøgletal'!C13)+'Fane 6. Ikke-påvirkelige omk.'!C18+'Fane 6. Ikke-påvirkelige omk.'!C26</f>
        <v>8986482.5708165336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29702561.966105849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20716079.395289313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252736.16862252963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-198442.16969683571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-114058.42067038544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-477970.60705356533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20178344.366491057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Nøgletal'!C13)^2+'Fane 6. Ikke-påvirkelige omk.'!C19+'Fane 6. Ikke-påvirkelige omk.'!C27</f>
        <v>9092948.6107804943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29271292.977271549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20178344.366491057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246175.80127119093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-193291.13200285097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-113140.93473451285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-470497.29762697924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19647590.803397909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Nøgletal'!C13)^3+'Fane 6. Ikke-påvirkelige omk.'!C20+'Fane 6. Ikke-påvirkelige omk.'!C28</f>
        <v>9200714.1704320181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28848304.973829925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21696226.672510408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102323.319252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429431.43483771937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-210358.51304195481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-115996.27460545499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-506648.25440963748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21394978.384543076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9238786.95236215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546977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303.57732651702281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31181045.914231744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5844966.4141154606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116899.32828230922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5828308.259835232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-7878.4385038286473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116408.59642662806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5803841.5963406097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116076.8319268122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5799813.7302727494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115996.27460545499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5795788.6595439408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115915.77319087881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5749167.3355665691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114983.34671133138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5702921.0335192718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114058.42067038544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5657046.7367256423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113140.93473451285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17144825.19178075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156017.90924520482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17286111.409979917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80137.268277740572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307382.60160516057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17357396.232993916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345587.27451955993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310232.52261231252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17735388.179303717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104339.0886412644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506648.25440963748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17674540.670101989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279097.18475694652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509632.12761171255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17656822.597119641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485562.62142079009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17380749.347402375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477970.60705356533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17108992.640981063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470497.29762697924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0.02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9.4636804397460819E-3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2020-09-02T08:41:23Z</dcterms:modified>
</cp:coreProperties>
</file>