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aderslev Spildevand AS (S03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F48" i="11" l="1"/>
  <c r="G48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46" i="11" l="1"/>
  <c r="E47" i="11"/>
  <c r="E10" i="11"/>
  <c r="E48" i="11" s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C10" i="37" l="1"/>
  <c r="C13" i="37" s="1"/>
  <c r="C14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<sst xmlns="http://schemas.openxmlformats.org/spreadsheetml/2006/main" count="804" uniqueCount="300">
  <si>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</si>
  <si>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</si>
  <si>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</si>
  <si>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</si>
  <si>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</si>
  <si>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</si>
  <si>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</si>
  <si>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</si>
  <si>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</si>
  <si>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</si>
  <si>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</si>
  <si>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</si>
  <si>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</si>
  <si>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</si>
  <si>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</si>
  <si>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</si>
  <si>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</si>
  <si>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</si>
  <si>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</si>
  <si>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</si>
  <si>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</si>
  <si>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</si>
  <si>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</si>
  <si>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</si>
  <si>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</si>
  <si>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</si>
  <si>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</si>
  <si>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</si>
  <si>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</si>
  <si>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</si>
  <si>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</si>
  <si>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</si>
  <si>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</si>
  <si>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</si>
  <si>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</si>
  <si>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</si>
  <si>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</si>
  <si>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</si>
  <si>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</si>
  <si>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</si>
  <si>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</si>
  <si>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</si>
  <si>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</si>
  <si>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</si>
  <si>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</si>
  <si>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</si>
  <si>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</si>
  <si>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</si>
  <si>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</si>
  <si>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</si>
  <si>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</si>
  <si>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</si>
  <si>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</si>
  <si>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</si>
  <si>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</si>
  <si>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</si>
  <si>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</si>
  <si>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</si>
  <si>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</si>
  <si>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</si>
  <si>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</si>
  <si>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</si>
  <si>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</si>
  <si>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</si>
  <si>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</si>
  <si>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</si>
  <si>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</si>
  <si>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</si>
  <si>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</si>
  <si>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</si>
  <si>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</si>
  <si>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</si>
  <si>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</si>
  <si>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</si>
  <si>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</si>
  <si>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</si>
  <si>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</si>
  <si>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</si>
  <si>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</si>
  <si>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</si>
  <si>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</si>
  <si>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</si>
  <si>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</si>
  <si>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</si>
  <si>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</si>
  <si>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</si>
  <si>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</si>
  <si>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</si>
  <si>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</si>
  <si>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</si>
  <si>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</si>
  <si>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</si>
  <si>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</si>
  <si>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</si>
  <si>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</si>
  <si>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</si>
  <si>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</si>
  <si>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</si>
  <si>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</si>
  <si>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</si>
  <si>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</si>
  <si>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</si>
  <si>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</si>
  <si>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</si>
  <si>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</si>
  <si>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</si>
  <si>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</si>
  <si>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</si>
  <si>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</si>
  <si>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</si>
  <si>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</si>
  <si>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</si>
  <si>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</si>
  <si>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</si>
  <si>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</si>
  <si>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</si>
  <si>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</si>
  <si>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</si>
  <si>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</si>
  <si>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</si>
  <si>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</si>
  <si>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</si>
  <si>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</si>
  <si>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</si>
  <si>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</si>
  <si>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</si>
  <si>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</si>
  <si>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</si>
  <si>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</si>
  <si>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</si>
  <si>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</si>
  <si>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</si>
  <si>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</si>
  <si>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</si>
  <si>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</si>
  <si>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</si>
  <si>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</si>
  <si>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</si>
  <si>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</si>
  <si>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</si>
  <si>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</si>
  <si>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</si>
  <si>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</si>
  <si>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</si>
  <si>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</si>
  <si>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</si>
  <si>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</si>
  <si>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</si>
  <si>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</si>
  <si>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</si>
  <si>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</si>
  <si>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</si>
  <si>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</si>
  <si>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</si>
  <si>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</si>
  <si>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</si>
  <si>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</si>
  <si>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</si>
  <si>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</si>
  <si>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</si>
  <si>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</si>
  <si>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</si>
  <si>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</si>
  <si>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</si>
  <si>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</si>
  <si>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</si>
  <si>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</si>
  <si>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</si>
  <si>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</si>
  <si>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</si>
  <si>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</si>
  <si>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</si>
  <si>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</si>
  <si>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</si>
  <si>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</si>
  <si>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</si>
  <si>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</si>
  <si>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</si>
  <si>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</si>
  <si>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</si>
  <si>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</si>
  <si>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</si>
  <si>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</si>
  <si>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</si>
  <si>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</si>
  <si>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</si>
  <si>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</si>
  <si>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</si>
  <si>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</si>
  <si>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</si>
  <si>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</si>
  <si>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</si>
  <si>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</si>
  <si>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</si>
  <si>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</si>
  <si>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</si>
  <si>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</si>
  <si>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</si>
  <si>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</si>
  <si>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</si>
  <si>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</si>
  <si>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</si>
  <si>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</si>
  <si>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</si>
  <si>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</si>
  <si>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</si>
  <si>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</si>
  <si>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</si>
  <si>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</si>
  <si>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</si>
  <si>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</si>
  <si>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</si>
  <si>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</si>
  <si>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</si>
  <si>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</si>
  <si>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</si>
  <si>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</si>
  <si>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</si>
  <si>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</si>
  <si>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</si>
  <si>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</si>
  <si>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</si>
  <si>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</si>
  <si>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</si>
  <si>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</si>
  <si>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</si>
  <si>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</si>
  <si>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</si>
  <si>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</si>
  <si>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</si>
  <si>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</si>
  <si>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</si>
  <si>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</si>
  <si>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</si>
  <si>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</si>
  <si>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</si>
  <si>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</si>
  <si>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</si>
  <si>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</si>
  <si>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</si>
  <si>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</si>
  <si>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</si>
  <si>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</si>
  <si>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</si>
  <si>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</si>
  <si>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</si>
  <si>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</si>
  <si>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</si>
  <si>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</si>
  <si>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</si>
  <si>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</si>
  <si>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</si>
  <si>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</si>
  <si>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</si>
  <si>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</si>
  <si>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</si>
  <si>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</si>
  <si>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</si>
  <si>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</si>
  <si>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</si>
  <si>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</si>
  <si>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</si>
  <si>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</si>
  <si>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</si>
  <si>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</si>
  <si>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</si>
  <si>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</si>
  <si>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</si>
  <si>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</si>
  <si>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</si>
  <si>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</si>
  <si>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</si>
  <si>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>Klimatilpasning m.m.</t>
  </si>
  <si>
    <t>Byggemodninger, kloakeringer og tilslutninger</t>
  </si>
  <si>
    <t>Ingen engangstillæg</t>
  </si>
  <si>
    <t>Ø 800 mm &lt; Ledningsnet ≤ Ø 1000 mm</t>
  </si>
  <si>
    <t>75</t>
  </si>
  <si>
    <t>Brønde</t>
  </si>
  <si>
    <t>Stik</t>
  </si>
  <si>
    <t>Pumpestationer i brønde (&lt; 6,25 m2), Konstruktioner</t>
  </si>
  <si>
    <t>50</t>
  </si>
  <si>
    <t>Pumpestationer i brønde (&lt; 6,25 m2), Mek/EL</t>
  </si>
  <si>
    <t>20</t>
  </si>
  <si>
    <t>Pumpestationer i brønde (&lt; 6,25 m2), SRO</t>
  </si>
  <si>
    <t>10</t>
  </si>
  <si>
    <t>Jordbassin Klasse B</t>
  </si>
  <si>
    <t>Indløb-/udløbsarrangement</t>
  </si>
  <si>
    <t>Strømpeforing Ø 200 mm &lt; Ledningsnet ≤ Ø 500 mm</t>
  </si>
  <si>
    <t>Strømpeforing Ø 800 mm &lt; Ledningsnet ≤ Ø 1000 mm</t>
  </si>
  <si>
    <t>Pumpestationer m. overbygning (&lt; 20 m2), Konstruktioner</t>
  </si>
  <si>
    <t>Pumpestationer m. overbygning (&lt; 20 m2), Mek/EL</t>
  </si>
  <si>
    <t>Pumpestationer m. overbygning (&lt; 20 m2), SRO</t>
  </si>
  <si>
    <t>Vakuum ventilbrønd, konstruktion</t>
  </si>
  <si>
    <t>Vakuum, ventilbrønd, Mek El</t>
  </si>
  <si>
    <t>Vakuum, Ventilbrønd, SRO</t>
  </si>
  <si>
    <t>Tryksatte minipumpestationer (husstandssystemer)</t>
  </si>
  <si>
    <t>30</t>
  </si>
  <si>
    <t>Yderligere opkrævningsret efter § 17, stk. 10 - 2017</t>
  </si>
  <si>
    <t>Yderligere opkrævningsret efter § 17, stk. 10 - 2018</t>
  </si>
  <si>
    <t>Periodevise driftsomkostninger i alt i 2018-prisniveau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</si>
</sst>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1992593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86379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90281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669684.34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401147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3240084.34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3319624.6520491657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6" t="s">
        <v>178</v>
      </c>
      <c r="C19" s="87"/>
      <c r="D19" s="88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6"/>
      <c r="C24" s="87"/>
      <c r="D24" s="88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6" t="s">
        <v>146</v>
      </c>
      <c r="C27" s="87"/>
      <c r="D27" s="88"/>
      <c r="E27" s="1"/>
      <c r="F27" s="1"/>
    </row>
    <row r="28" spans="1:6" x14ac:dyDescent="0.25">
      <c r="A28" s="1"/>
      <c r="B28" s="54" t="s">
        <v>147</v>
      </c>
      <c r="C28" s="9">
        <v>4748000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6"/>
      <c r="C32" s="87"/>
      <c r="D32" s="88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114602688.28372023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108636169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56000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6022519.2837202251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103617920.76848647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109156839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-5538918.23151353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108340145.42453814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107629973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710172.42453813553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297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298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310679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1737446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1426767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1426767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8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275</v>
      </c>
      <c r="C10" s="112" t="s">
        <v>276</v>
      </c>
      <c r="D10" s="9">
        <v>4094198</v>
      </c>
      <c r="E10" s="9">
        <f>IFERROR(D10/C10,0)</f>
        <v>54589.306666666664</v>
      </c>
      <c r="F10" s="9">
        <v>69122</v>
      </c>
      <c r="G10" s="9">
        <v>0</v>
      </c>
      <c r="H10" s="14" t="s">
        <v>3</v>
      </c>
      <c r="I10" s="1"/>
    </row>
    <row r="11" spans="1:9" x14ac:dyDescent="0.25">
      <c r="A11" s="1"/>
      <c r="B11" s="56" t="s">
        <v>277</v>
      </c>
      <c r="C11" s="112" t="s">
        <v>276</v>
      </c>
      <c r="D11" s="9">
        <v>481671</v>
      </c>
      <c r="E11" s="9">
        <f t="shared" ref="E11:E45" si="0">IFERROR(D11/C11,0)</f>
        <v>6422.28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6" t="s">
        <v>278</v>
      </c>
      <c r="C12" s="112" t="s">
        <v>276</v>
      </c>
      <c r="D12" s="9">
        <v>240835</v>
      </c>
      <c r="E12" s="9">
        <f t="shared" si="0"/>
        <v>3211.1333333333332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6" t="s">
        <v>275</v>
      </c>
      <c r="C13" s="112" t="s">
        <v>276</v>
      </c>
      <c r="D13" s="9">
        <v>1450274</v>
      </c>
      <c r="E13" s="9">
        <f t="shared" si="0"/>
        <v>19336.986666666668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6" t="s">
        <v>277</v>
      </c>
      <c r="C14" s="112" t="s">
        <v>276</v>
      </c>
      <c r="D14" s="9">
        <v>357605</v>
      </c>
      <c r="E14" s="9">
        <f t="shared" si="0"/>
        <v>4768.0666666666666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6" t="s">
        <v>278</v>
      </c>
      <c r="C15" s="112" t="s">
        <v>276</v>
      </c>
      <c r="D15" s="9">
        <v>178836</v>
      </c>
      <c r="E15" s="9">
        <f t="shared" si="0"/>
        <v>2384.48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6" t="s">
        <v>279</v>
      </c>
      <c r="C16" s="112" t="s">
        <v>280</v>
      </c>
      <c r="D16" s="9">
        <v>113983</v>
      </c>
      <c r="E16" s="9">
        <f t="shared" si="0"/>
        <v>2279.66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6" t="s">
        <v>281</v>
      </c>
      <c r="C17" s="112" t="s">
        <v>282</v>
      </c>
      <c r="D17" s="9">
        <v>14299</v>
      </c>
      <c r="E17" s="9">
        <f t="shared" si="0"/>
        <v>714.95</v>
      </c>
      <c r="F17" s="9">
        <v>0</v>
      </c>
      <c r="G17" s="9">
        <v>0</v>
      </c>
      <c r="H17" s="14" t="s">
        <v>3</v>
      </c>
      <c r="I17" s="1"/>
    </row>
    <row r="18" spans="1:9" ht="26.25" x14ac:dyDescent="0.25">
      <c r="A18" s="1"/>
      <c r="B18" s="56" t="s">
        <v>283</v>
      </c>
      <c r="C18" s="112" t="s">
        <v>284</v>
      </c>
      <c r="D18" s="9">
        <v>2711</v>
      </c>
      <c r="E18" s="9">
        <f t="shared" si="0"/>
        <v>271.10000000000002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56" t="s">
        <v>285</v>
      </c>
      <c r="C19" s="112" t="s">
        <v>280</v>
      </c>
      <c r="D19" s="9">
        <v>51841</v>
      </c>
      <c r="E19" s="9">
        <f t="shared" si="0"/>
        <v>1036.82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6" t="s">
        <v>286</v>
      </c>
      <c r="C20" s="112" t="s">
        <v>276</v>
      </c>
      <c r="D20" s="9">
        <v>13689</v>
      </c>
      <c r="E20" s="9">
        <f t="shared" si="0"/>
        <v>182.52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56" t="s">
        <v>275</v>
      </c>
      <c r="C21" s="112" t="s">
        <v>276</v>
      </c>
      <c r="D21" s="9">
        <v>1339701</v>
      </c>
      <c r="E21" s="9">
        <f t="shared" si="0"/>
        <v>17862.68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56" t="s">
        <v>277</v>
      </c>
      <c r="C22" s="112" t="s">
        <v>276</v>
      </c>
      <c r="D22" s="9">
        <v>936365</v>
      </c>
      <c r="E22" s="9">
        <f t="shared" si="0"/>
        <v>12484.866666666667</v>
      </c>
      <c r="F22" s="9">
        <v>0</v>
      </c>
      <c r="G22" s="9">
        <v>0</v>
      </c>
      <c r="H22" s="14" t="s">
        <v>3</v>
      </c>
      <c r="I22" s="1"/>
    </row>
    <row r="23" spans="1:9" ht="26.25" x14ac:dyDescent="0.25">
      <c r="A23" s="1"/>
      <c r="B23" s="56" t="s">
        <v>287</v>
      </c>
      <c r="C23" s="112" t="s">
        <v>280</v>
      </c>
      <c r="D23" s="9">
        <v>1370148</v>
      </c>
      <c r="E23" s="9">
        <f t="shared" si="0"/>
        <v>27402.959999999999</v>
      </c>
      <c r="F23" s="9">
        <v>0</v>
      </c>
      <c r="G23" s="9">
        <v>0</v>
      </c>
      <c r="H23" s="14" t="s">
        <v>3</v>
      </c>
      <c r="I23" s="1"/>
    </row>
    <row r="24" spans="1:9" ht="26.25" x14ac:dyDescent="0.25">
      <c r="A24" s="1"/>
      <c r="B24" s="56" t="s">
        <v>275</v>
      </c>
      <c r="C24" s="112" t="s">
        <v>276</v>
      </c>
      <c r="D24" s="9">
        <v>8970575</v>
      </c>
      <c r="E24" s="9">
        <f t="shared" si="0"/>
        <v>119607.66666666667</v>
      </c>
      <c r="F24" s="9">
        <v>0</v>
      </c>
      <c r="G24" s="9">
        <v>107358</v>
      </c>
      <c r="H24" s="14" t="s">
        <v>3</v>
      </c>
      <c r="I24" s="1"/>
    </row>
    <row r="25" spans="1:9" x14ac:dyDescent="0.25">
      <c r="A25" s="1"/>
      <c r="B25" s="56" t="s">
        <v>277</v>
      </c>
      <c r="C25" s="112" t="s">
        <v>276</v>
      </c>
      <c r="D25" s="9">
        <v>479846</v>
      </c>
      <c r="E25" s="9">
        <f t="shared" si="0"/>
        <v>6397.9466666666667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56" t="s">
        <v>278</v>
      </c>
      <c r="C26" s="112" t="s">
        <v>276</v>
      </c>
      <c r="D26" s="9">
        <v>1153475</v>
      </c>
      <c r="E26" s="9">
        <f t="shared" si="0"/>
        <v>15379.666666666666</v>
      </c>
      <c r="F26" s="9">
        <v>0</v>
      </c>
      <c r="G26" s="9">
        <v>0</v>
      </c>
      <c r="H26" s="14" t="s">
        <v>3</v>
      </c>
      <c r="I26" s="1"/>
    </row>
    <row r="27" spans="1:9" ht="26.25" x14ac:dyDescent="0.25">
      <c r="A27" s="1"/>
      <c r="B27" s="56" t="s">
        <v>287</v>
      </c>
      <c r="C27" s="112" t="s">
        <v>280</v>
      </c>
      <c r="D27" s="9">
        <v>461390</v>
      </c>
      <c r="E27" s="9">
        <f t="shared" si="0"/>
        <v>9227.7999999999993</v>
      </c>
      <c r="F27" s="9">
        <v>0</v>
      </c>
      <c r="G27" s="9">
        <v>0</v>
      </c>
      <c r="H27" s="14" t="s">
        <v>3</v>
      </c>
      <c r="I27" s="1"/>
    </row>
    <row r="28" spans="1:9" ht="26.25" x14ac:dyDescent="0.25">
      <c r="A28" s="1"/>
      <c r="B28" s="56" t="s">
        <v>279</v>
      </c>
      <c r="C28" s="112" t="s">
        <v>280</v>
      </c>
      <c r="D28" s="9">
        <v>461390</v>
      </c>
      <c r="E28" s="9">
        <f t="shared" si="0"/>
        <v>9227.7999999999993</v>
      </c>
      <c r="F28" s="9">
        <v>0</v>
      </c>
      <c r="G28" s="9">
        <v>0</v>
      </c>
      <c r="H28" s="14" t="s">
        <v>3</v>
      </c>
      <c r="I28" s="1"/>
    </row>
    <row r="29" spans="1:9" ht="26.25" x14ac:dyDescent="0.25">
      <c r="A29" s="1"/>
      <c r="B29" s="56" t="s">
        <v>275</v>
      </c>
      <c r="C29" s="112" t="s">
        <v>276</v>
      </c>
      <c r="D29" s="9">
        <v>34399494</v>
      </c>
      <c r="E29" s="9">
        <f t="shared" si="0"/>
        <v>458659.92</v>
      </c>
      <c r="F29" s="9">
        <v>394456</v>
      </c>
      <c r="G29" s="9">
        <v>512535</v>
      </c>
      <c r="H29" s="14" t="s">
        <v>3</v>
      </c>
      <c r="I29" s="1"/>
    </row>
    <row r="30" spans="1:9" x14ac:dyDescent="0.25">
      <c r="A30" s="1"/>
      <c r="B30" s="56" t="s">
        <v>277</v>
      </c>
      <c r="C30" s="112" t="s">
        <v>276</v>
      </c>
      <c r="D30" s="9">
        <v>11289179</v>
      </c>
      <c r="E30" s="9">
        <f t="shared" si="0"/>
        <v>150522.38666666666</v>
      </c>
      <c r="F30" s="9">
        <v>0</v>
      </c>
      <c r="G30" s="9">
        <v>214718</v>
      </c>
      <c r="H30" s="14" t="s">
        <v>3</v>
      </c>
      <c r="I30" s="1"/>
    </row>
    <row r="31" spans="1:9" x14ac:dyDescent="0.25">
      <c r="A31" s="1"/>
      <c r="B31" s="56" t="s">
        <v>278</v>
      </c>
      <c r="C31" s="112" t="s">
        <v>276</v>
      </c>
      <c r="D31" s="9">
        <v>15672276</v>
      </c>
      <c r="E31" s="9">
        <f t="shared" si="0"/>
        <v>208963.68</v>
      </c>
      <c r="F31" s="9">
        <v>0</v>
      </c>
      <c r="G31" s="9">
        <v>256268</v>
      </c>
      <c r="H31" s="14" t="s">
        <v>3</v>
      </c>
      <c r="I31" s="1"/>
    </row>
    <row r="32" spans="1:9" ht="26.25" x14ac:dyDescent="0.25">
      <c r="A32" s="1"/>
      <c r="B32" s="56" t="s">
        <v>288</v>
      </c>
      <c r="C32" s="112" t="s">
        <v>280</v>
      </c>
      <c r="D32" s="9">
        <v>43580</v>
      </c>
      <c r="E32" s="9">
        <f t="shared" si="0"/>
        <v>871.6</v>
      </c>
      <c r="F32" s="9">
        <v>0</v>
      </c>
      <c r="G32" s="9">
        <v>0</v>
      </c>
      <c r="H32" s="14" t="s">
        <v>3</v>
      </c>
      <c r="I32" s="1"/>
    </row>
    <row r="33" spans="1:9" ht="39" x14ac:dyDescent="0.25">
      <c r="A33" s="1"/>
      <c r="B33" s="56" t="s">
        <v>289</v>
      </c>
      <c r="C33" s="112" t="s">
        <v>280</v>
      </c>
      <c r="D33" s="9">
        <v>4600891</v>
      </c>
      <c r="E33" s="9">
        <f t="shared" si="0"/>
        <v>92017.82</v>
      </c>
      <c r="F33" s="9">
        <v>0</v>
      </c>
      <c r="G33" s="9">
        <v>0</v>
      </c>
      <c r="H33" s="14" t="s">
        <v>3</v>
      </c>
      <c r="I33" s="1"/>
    </row>
    <row r="34" spans="1:9" ht="39" x14ac:dyDescent="0.25">
      <c r="A34" s="1"/>
      <c r="B34" s="56" t="s">
        <v>290</v>
      </c>
      <c r="C34" s="112" t="s">
        <v>282</v>
      </c>
      <c r="D34" s="9">
        <v>3651623</v>
      </c>
      <c r="E34" s="9">
        <f t="shared" si="0"/>
        <v>182581.15</v>
      </c>
      <c r="F34" s="9">
        <v>0</v>
      </c>
      <c r="G34" s="9">
        <v>0</v>
      </c>
      <c r="H34" s="14" t="s">
        <v>3</v>
      </c>
      <c r="I34" s="1"/>
    </row>
    <row r="35" spans="1:9" ht="39" x14ac:dyDescent="0.25">
      <c r="A35" s="1"/>
      <c r="B35" s="56" t="s">
        <v>291</v>
      </c>
      <c r="C35" s="112" t="s">
        <v>284</v>
      </c>
      <c r="D35" s="9">
        <v>1477646</v>
      </c>
      <c r="E35" s="9">
        <f t="shared" si="0"/>
        <v>147764.6</v>
      </c>
      <c r="F35" s="9">
        <v>0</v>
      </c>
      <c r="G35" s="9">
        <v>0</v>
      </c>
      <c r="H35" s="14" t="s">
        <v>3</v>
      </c>
      <c r="I35" s="1"/>
    </row>
    <row r="36" spans="1:9" ht="26.25" x14ac:dyDescent="0.25">
      <c r="A36" s="1"/>
      <c r="B36" s="56" t="s">
        <v>292</v>
      </c>
      <c r="C36" s="112" t="s">
        <v>280</v>
      </c>
      <c r="D36" s="9">
        <v>2492678</v>
      </c>
      <c r="E36" s="9">
        <f t="shared" si="0"/>
        <v>49853.56</v>
      </c>
      <c r="F36" s="9">
        <v>0</v>
      </c>
      <c r="G36" s="9">
        <v>0</v>
      </c>
      <c r="H36" s="14" t="s">
        <v>3</v>
      </c>
      <c r="I36" s="1"/>
    </row>
    <row r="37" spans="1:9" ht="26.25" x14ac:dyDescent="0.25">
      <c r="A37" s="1"/>
      <c r="B37" s="56" t="s">
        <v>293</v>
      </c>
      <c r="C37" s="112" t="s">
        <v>284</v>
      </c>
      <c r="D37" s="9">
        <v>819501</v>
      </c>
      <c r="E37" s="9">
        <f t="shared" si="0"/>
        <v>81950.100000000006</v>
      </c>
      <c r="F37" s="9">
        <v>0</v>
      </c>
      <c r="G37" s="9">
        <v>0</v>
      </c>
      <c r="H37" s="14" t="s">
        <v>3</v>
      </c>
      <c r="I37" s="1"/>
    </row>
    <row r="38" spans="1:9" x14ac:dyDescent="0.25">
      <c r="A38" s="1"/>
      <c r="B38" s="56" t="s">
        <v>294</v>
      </c>
      <c r="C38" s="112" t="s">
        <v>284</v>
      </c>
      <c r="D38" s="9">
        <v>1092173</v>
      </c>
      <c r="E38" s="9">
        <f t="shared" si="0"/>
        <v>109217.3</v>
      </c>
      <c r="F38" s="9">
        <v>0</v>
      </c>
      <c r="G38" s="9">
        <v>0</v>
      </c>
      <c r="H38" s="14" t="s">
        <v>3</v>
      </c>
      <c r="I38" s="1"/>
    </row>
    <row r="39" spans="1:9" ht="26.25" x14ac:dyDescent="0.25">
      <c r="A39" s="1"/>
      <c r="B39" s="56" t="s">
        <v>275</v>
      </c>
      <c r="C39" s="112" t="s">
        <v>276</v>
      </c>
      <c r="D39" s="9">
        <v>1554430</v>
      </c>
      <c r="E39" s="9">
        <f t="shared" si="0"/>
        <v>20725.733333333334</v>
      </c>
      <c r="F39" s="9">
        <v>0</v>
      </c>
      <c r="G39" s="9">
        <v>0</v>
      </c>
      <c r="H39" s="14" t="s">
        <v>3</v>
      </c>
      <c r="I39" s="1"/>
    </row>
    <row r="40" spans="1:9" x14ac:dyDescent="0.25">
      <c r="A40" s="1"/>
      <c r="B40" s="56" t="s">
        <v>277</v>
      </c>
      <c r="C40" s="112" t="s">
        <v>276</v>
      </c>
      <c r="D40" s="9">
        <v>1493781</v>
      </c>
      <c r="E40" s="9">
        <f t="shared" si="0"/>
        <v>19917.080000000002</v>
      </c>
      <c r="F40" s="9">
        <v>0</v>
      </c>
      <c r="G40" s="9">
        <v>0</v>
      </c>
      <c r="H40" s="14" t="s">
        <v>3</v>
      </c>
      <c r="I40" s="1"/>
    </row>
    <row r="41" spans="1:9" x14ac:dyDescent="0.25">
      <c r="A41" s="1"/>
      <c r="B41" s="56" t="s">
        <v>278</v>
      </c>
      <c r="C41" s="112" t="s">
        <v>276</v>
      </c>
      <c r="D41" s="9">
        <v>1036287</v>
      </c>
      <c r="E41" s="9">
        <f t="shared" si="0"/>
        <v>13817.16</v>
      </c>
      <c r="F41" s="9">
        <v>0</v>
      </c>
      <c r="G41" s="9">
        <v>0</v>
      </c>
      <c r="H41" s="14" t="s">
        <v>3</v>
      </c>
      <c r="I41" s="1"/>
    </row>
    <row r="42" spans="1:9" ht="26.25" x14ac:dyDescent="0.25">
      <c r="A42" s="1"/>
      <c r="B42" s="56" t="s">
        <v>275</v>
      </c>
      <c r="C42" s="112" t="s">
        <v>276</v>
      </c>
      <c r="D42" s="9">
        <v>7550732</v>
      </c>
      <c r="E42" s="9">
        <f t="shared" si="0"/>
        <v>100676.42666666667</v>
      </c>
      <c r="F42" s="9">
        <v>0</v>
      </c>
      <c r="G42" s="9">
        <v>107359</v>
      </c>
      <c r="H42" s="14" t="s">
        <v>3</v>
      </c>
      <c r="I42" s="1"/>
    </row>
    <row r="43" spans="1:9" x14ac:dyDescent="0.25">
      <c r="A43" s="1"/>
      <c r="B43" s="56" t="s">
        <v>277</v>
      </c>
      <c r="C43" s="112" t="s">
        <v>276</v>
      </c>
      <c r="D43" s="9">
        <v>628821</v>
      </c>
      <c r="E43" s="9">
        <f t="shared" si="0"/>
        <v>8384.2800000000007</v>
      </c>
      <c r="F43" s="9">
        <v>0</v>
      </c>
      <c r="G43" s="9">
        <v>0</v>
      </c>
      <c r="H43" s="14" t="s">
        <v>3</v>
      </c>
      <c r="I43" s="1"/>
    </row>
    <row r="44" spans="1:9" ht="26.25" x14ac:dyDescent="0.25">
      <c r="A44" s="1"/>
      <c r="B44" s="56" t="s">
        <v>288</v>
      </c>
      <c r="C44" s="112" t="s">
        <v>280</v>
      </c>
      <c r="D44" s="9">
        <v>1006114</v>
      </c>
      <c r="E44" s="9">
        <f t="shared" si="0"/>
        <v>20122.28</v>
      </c>
      <c r="F44" s="9">
        <v>0</v>
      </c>
      <c r="G44" s="9">
        <v>0</v>
      </c>
      <c r="H44" s="14" t="s">
        <v>3</v>
      </c>
      <c r="I44" s="1"/>
    </row>
    <row r="45" spans="1:9" ht="26.25" x14ac:dyDescent="0.25">
      <c r="A45" s="1"/>
      <c r="B45" s="56" t="s">
        <v>281</v>
      </c>
      <c r="C45" s="112" t="s">
        <v>282</v>
      </c>
      <c r="D45" s="9">
        <v>665991</v>
      </c>
      <c r="E45" s="9">
        <f t="shared" si="0"/>
        <v>33299.550000000003</v>
      </c>
      <c r="F45" s="9">
        <v>0</v>
      </c>
      <c r="G45" s="9">
        <v>0</v>
      </c>
      <c r="H45" s="14" t="s">
        <v>3</v>
      </c>
      <c r="I45" s="1"/>
    </row>
    <row r="46" spans="1:9" ht="26.25" x14ac:dyDescent="0.25">
      <c r="A46" s="1"/>
      <c r="B46" s="56" t="s">
        <v>283</v>
      </c>
      <c r="C46" s="112" t="s">
        <v>284</v>
      </c>
      <c r="D46" s="9">
        <v>998985</v>
      </c>
      <c r="E46" s="9">
        <f t="shared" ref="E46:E47" si="1">IFERROR(D46/C46,0)</f>
        <v>99898.5</v>
      </c>
      <c r="F46" s="9">
        <v>0</v>
      </c>
      <c r="G46" s="9">
        <v>0</v>
      </c>
      <c r="H46" s="14" t="s">
        <v>3</v>
      </c>
      <c r="I46" s="1"/>
    </row>
    <row r="47" spans="1:9" ht="39" x14ac:dyDescent="0.25">
      <c r="A47" s="1"/>
      <c r="B47" s="56" t="s">
        <v>295</v>
      </c>
      <c r="C47" s="112" t="s">
        <v>296</v>
      </c>
      <c r="D47" s="9">
        <v>98535</v>
      </c>
      <c r="E47" s="9">
        <f t="shared" si="1"/>
        <v>3284.5</v>
      </c>
      <c r="F47" s="9">
        <v>0</v>
      </c>
      <c r="G47" s="9">
        <v>0</v>
      </c>
      <c r="H47" s="14" t="s">
        <v>3</v>
      </c>
      <c r="I47" s="1"/>
    </row>
    <row r="48" spans="1:9" x14ac:dyDescent="0.25">
      <c r="A48" s="1"/>
      <c r="B48" s="86" t="s">
        <v>238</v>
      </c>
      <c r="C48" s="87"/>
      <c r="D48" s="88"/>
      <c r="E48" s="12">
        <f>SUM(E10:E47)</f>
        <v>2115316.3166666673</v>
      </c>
      <c r="F48" s="12">
        <f>SUM(F10:F47)</f>
        <v>463578</v>
      </c>
      <c r="G48" s="12">
        <f>SUM(G10:G47)</f>
        <v>1198238</v>
      </c>
      <c r="H48" s="13" t="s">
        <v>3</v>
      </c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48:D4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Anlægsprojekter'!F48</f>
        <v>463578</v>
      </c>
      <c r="D10" s="14" t="s">
        <v>3</v>
      </c>
      <c r="E10" s="9">
        <f>SUM('Fane 9. Anlægsprojekter'!E48,'Fane 9. Anlægsprojekter'!G48)</f>
        <v>3313554.3166666673</v>
      </c>
      <c r="F10" s="14" t="s">
        <v>3</v>
      </c>
      <c r="G10" s="1"/>
    </row>
    <row r="11" spans="1:7" x14ac:dyDescent="0.25">
      <c r="A11" s="1"/>
      <c r="B11" s="113" t="s">
        <v>272</v>
      </c>
      <c r="C11" s="22">
        <v>3355070</v>
      </c>
      <c r="D11" s="14" t="s">
        <v>3</v>
      </c>
      <c r="E11" s="9">
        <v>242479</v>
      </c>
      <c r="F11" s="14" t="s">
        <v>3</v>
      </c>
      <c r="G11" s="1"/>
    </row>
    <row r="12" spans="1:7" x14ac:dyDescent="0.25">
      <c r="A12" s="1"/>
      <c r="B12" s="25" t="s">
        <v>273</v>
      </c>
      <c r="C12" s="22">
        <v>409288</v>
      </c>
      <c r="D12" s="14" t="s">
        <v>3</v>
      </c>
      <c r="E12" s="9">
        <v>683383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4227936</v>
      </c>
      <c r="D13" s="13" t="s">
        <v>3</v>
      </c>
      <c r="E13" s="12">
        <f>SUM(E10:E12)</f>
        <v>4239416.3166666673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4279516.8191999998</v>
      </c>
      <c r="D14" s="13" t="s">
        <v>3</v>
      </c>
      <c r="E14" s="12">
        <f>E13*(1+'Fane 14. Nøgletal'!C13)</f>
        <v>4291137.1957300007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WG595vzfabMZCmD+4g8FTUeSn63NpcQkL+amX123tyPqvh41voWAx5HvVdkseIYhInbq4KNyinRyaRxnh+p0w==" saltValue="XuusJQIAPbZZGXN/mOMHa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299</v>
      </c>
      <c r="C9" s="110"/>
      <c r="D9" s="111"/>
      <c r="E9" s="9">
        <v>937842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-7229.6522175483296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-18756.84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Nøgletal'!C12)^3</f>
        <v>966814.78577991959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937899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-7230.0916201091022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-18757.98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945695.71071797074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920457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-7095.6344365126351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-18409.14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939431.64252152434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887381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-6840.6576101947394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-17747.62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916723.02194989659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aBnCJKsNN6XGKOpGan1dCwtRbeoq8qgmMICV6gxfNZr7h6mTRDL0vlA4wPz0gpiMzrd6R0RuZ5c36ZL+2357Bg==" saltValue="04EZkf+ltvdL6QBw7pddn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99552637.866911188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tillæg'!C14</f>
        <v>4279516.8191999998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tillæg'!E14</f>
        <v>4291137.1957300007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2065748.9449602962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-849427.13523494231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-696092.78141169832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-2310151.0397435674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106333369.87041128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8067624.6520491652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966814.78577991959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1426767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116794576.30824035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106333369.87041128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1297267.1124190176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-829704.86855894525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-690493.41107802256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-2203759.9505141042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103906678.75267923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3360124.0728041655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945695.71071797074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108212498.53620137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103906678.75267923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1267661.4807826867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-810769.72677490499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-684939.08207931102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-2169303.0618078406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101509328.36279987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3401117.5864923764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939431.64252152434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105849877.59181377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101509328.36279987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1238413.8060261584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-792063.52671232168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-679429.43210306496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-2135384.9237849447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99140864.286225691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3442611.2210475835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916723.02194989659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103500198.52922317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99896907.368360788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108895.8024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1170042.501408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1993164.1597417248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-795311.00197425287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-609881.50068528904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-2211179.4623397705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99552637.866911188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9532257.2823359985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1400066.7093614491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700861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-294562.23541094549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110891260.62319769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30637337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1455821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641863.16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30520394.632200003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4.0631474740803246E-2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1438677.8450000002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639181.45035662956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30404134.453868158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608082.68907736323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30383033.984557174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111041.04970728001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609881.50068528904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30472912.146190673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4331726.9243942397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696092.78141169832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34524670.553901128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690493.41107802256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34246954.103965551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684939.08207931102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33971471.605153248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679429.43210306496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73577690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669556.97900000005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74184025.348867506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-508258.30349128845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1304061.0767031589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73638210.823124841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2874403.3044357696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1328403.640317901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76665339.433841392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1193092.3386857377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2211179.4623397705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77137503.180698052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4343489.0695179068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2310151.0397435674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80136725.473240152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2203759.9505141042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78883747.702103302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2169303.0618078406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77650360.864907071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2135384.9237849447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8.5251039840219187E-3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7.7088168556626062E-3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2020-08-31T06:41:38Z</dcterms:modified>
</cp:coreProperties>
</file>