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6985" yWindow="45" windowWidth="20535" windowHeight="1138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F14" i="11" l="1"/>
  <c r="F15" i="11"/>
  <c r="F16" i="11"/>
  <c r="F17" i="11"/>
  <c r="F18" i="11"/>
  <c r="F19" i="11"/>
  <c r="E35" i="13" l="1"/>
  <c r="G35" i="13" s="1"/>
  <c r="E27" i="13"/>
  <c r="E19" i="13"/>
  <c r="E15" i="13"/>
  <c r="G11" i="12"/>
  <c r="G23" i="12"/>
  <c r="E18" i="2" s="1"/>
  <c r="G17" i="12"/>
  <c r="F11" i="11"/>
  <c r="F12" i="11"/>
  <c r="F13" i="11"/>
  <c r="F20" i="11"/>
  <c r="F21" i="11"/>
  <c r="F10" i="11"/>
  <c r="G13" i="10"/>
  <c r="E14" i="2" s="1"/>
  <c r="G14" i="2" s="1"/>
  <c r="G12" i="7"/>
  <c r="G15" i="6"/>
  <c r="G15" i="5"/>
  <c r="G15" i="4"/>
  <c r="E22" i="2"/>
  <c r="G22" i="2" s="1"/>
  <c r="E17" i="2"/>
  <c r="E16" i="2"/>
  <c r="E10" i="2"/>
  <c r="E10" i="4" s="1"/>
  <c r="E10" i="5" s="1"/>
  <c r="E10" i="6" s="1"/>
  <c r="F22" i="11" l="1"/>
  <c r="G29" i="12" s="1"/>
  <c r="G30" i="12" s="1"/>
  <c r="E19" i="2" s="1"/>
  <c r="E20" i="2" s="1"/>
  <c r="G20" i="2" s="1"/>
  <c r="E28" i="13"/>
  <c r="G28" i="13" s="1"/>
  <c r="G9" i="9"/>
  <c r="E9" i="2"/>
  <c r="G11" i="9" l="1"/>
  <c r="E11" i="2" s="1"/>
  <c r="E12" i="2" l="1"/>
  <c r="G12" i="2" s="1"/>
  <c r="G23" i="2" s="1"/>
  <c r="E9" i="4"/>
  <c r="E12" i="4" l="1"/>
  <c r="E9" i="5" s="1"/>
  <c r="E11" i="4"/>
  <c r="E13" i="4" l="1"/>
  <c r="G13" i="4" s="1"/>
  <c r="G16" i="4" s="1"/>
  <c r="E12" i="5"/>
  <c r="E9" i="6"/>
  <c r="E11" i="5"/>
  <c r="E13" i="5" s="1"/>
  <c r="G13" i="5" s="1"/>
  <c r="G16" i="5" s="1"/>
  <c r="E11" i="6" l="1"/>
  <c r="E12" i="6"/>
  <c r="E13" i="6" l="1"/>
  <c r="G13" i="6" s="1"/>
  <c r="G16" i="6" s="1"/>
</calcChain>
</file>

<file path=xl/sharedStrings.xml><?xml version="1.0" encoding="utf-8"?>
<sst xmlns="http://schemas.openxmlformats.org/spreadsheetml/2006/main" count="266" uniqueCount="129">
  <si>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</si>
  <si>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</si>
  <si>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</si>
  <si>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</si>
  <si>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</si>
  <si>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</si>
  <si>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</si>
  <si>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</si>
  <si>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</si>
  <si>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</si>
  <si>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</si>
  <si>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</si>
  <si>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</si>
  <si>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</si>
  <si>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</si>
  <si>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</si>
  <si>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</si>
  <si>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</si>
  <si>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</si>
  <si>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</si>
  <si>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</si>
  <si>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</si>
  <si>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</si>
  <si>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</si>
  <si>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</si>
  <si>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</si>
  <si>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</si>
  <si>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</si>
  <si>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</si>
  <si>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</si>
  <si>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</si>
  <si>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</si>
  <si>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</si>
  <si>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</si>
  <si>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</si>
  <si>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</si>
  <si>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</si>
  <si>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</si>
  <si>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</si>
  <si>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</si>
  <si>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</si>
  <si>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</si>
  <si>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</si>
  <si>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</si>
  <si>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</si>
  <si>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</si>
  <si>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</si>
  <si>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</si>
  <si>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</si>
  <si>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</si>
  <si>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</si>
  <si>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</si>
  <si>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</si>
  <si>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</si>
  <si>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</si>
  <si>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</si>
  <si>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</si>
  <si>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</si>
  <si>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</si>
  <si>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</si>
  <si>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</si>
  <si>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</si>
  <si>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</si>
  <si>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</si>
  <si>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</si>
  <si>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</si>
  <si>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</si>
  <si>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</si>
  <si>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</si>
  <si>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</si>
  <si>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</si>
  <si>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</si>
  <si>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</si>
  <si>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</si>
  <si>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</si>
  <si>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</si>
  <si>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</si>
  <si>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</si>
  <si>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</si>
  <si>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</si>
  <si>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</si>
  <si>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</si>
  <si>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</si>
  <si>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</si>
  <si>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</si>
  <si>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</si>
  <si>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</si>
  <si>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</si>
  <si>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</si>
  <si>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</si>
  <si>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</si>
  <si>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</si>
  <si>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</si>
  <si>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</si>
  <si>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</si>
  <si>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</si>
  <si>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</si>
  <si>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</si>
  <si>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</si>
  <si>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</si>
  <si>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</si>
  <si>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</si>
  <si>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</si>
  <si>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</si>
  <si>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</si>
  <si>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</si>
  <si>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</si>
  <si>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</si>
  <si>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</si>
  <si>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</si>
  <si>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Køretøjer, små lastvogne (&lt; 3.500 kg.)</t>
  </si>
  <si>
    <t>Skyllevandsbehandling, inkl. UV-filter mv., Mek./EL</t>
  </si>
  <si>
    <t>Afregningsmålere, elektroniske ≤ Ø 110mm (Qn 10)</t>
  </si>
  <si>
    <t>Arbejdsplads</t>
  </si>
  <si>
    <t>Ø110 mm &lt; Ledningsnet ≤ Ø 250 mm</t>
  </si>
  <si>
    <t>Administrationbygninger</t>
  </si>
  <si>
    <t>Boring (inkl. etablering, forerør, filter og prøvepumpning)</t>
  </si>
  <si>
    <t>Filteranlæg, åbne filtre, dobbelt filtrering, Mek./EL</t>
  </si>
  <si>
    <t>SRO-anlæg, vandværk</t>
  </si>
  <si>
    <t>Etageareal vandbehandlingsbygning</t>
  </si>
  <si>
    <t>Ø 50mm &lt; Ledningsnet ≤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</si>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</sst>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1445846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1545518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-99672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-9622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-120000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110378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0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2015'!F22</f>
        <v>166128.65333333332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332257.30666666664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2898568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1295545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124023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132583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0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1552151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229801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229801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-1552675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-1552675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229277</v>
      </c>
      <c r="F28" s="16" t="s">
        <v>4</v>
      </c>
      <c r="G28" s="31">
        <f>IF(E28&lt;0,0,-E28)</f>
        <v>-229277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121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122</v>
      </c>
      <c r="C32" s="69"/>
      <c r="D32" s="70"/>
      <c r="E32" s="36">
        <v>2325588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47470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2373058</v>
      </c>
      <c r="F35" s="16" t="s">
        <v>4</v>
      </c>
      <c r="G35" s="33">
        <f>-E35</f>
        <v>-2373058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296233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4324346.5759230368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1431279.1494245399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49182.146250474441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4275164.4296725625</v>
      </c>
      <c r="F12" s="17" t="s">
        <v>4</v>
      </c>
      <c r="G12" s="33">
        <f>E12</f>
        <v>4275164.4296725625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-857779.5</v>
      </c>
      <c r="F14" s="17" t="s">
        <v>4</v>
      </c>
      <c r="G14" s="33">
        <f>E14</f>
        <v>-857779.5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-99672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110378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332257.30666666664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342963.30666666664</v>
      </c>
      <c r="F20" s="17" t="s">
        <v>4</v>
      </c>
      <c r="G20" s="33">
        <f>E20</f>
        <v>342963.30666666664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296233</v>
      </c>
      <c r="F22" s="17" t="s">
        <v>4</v>
      </c>
      <c r="G22" s="33">
        <f>E22</f>
        <v>296233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4056581.2363392292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4275164.4296725625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1431279.1494245399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54294.58825684154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48960.044596221931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4280498.9733331818</v>
      </c>
      <c r="F13" s="17" t="s">
        <v>4</v>
      </c>
      <c r="G13" s="33">
        <f>E13</f>
        <v>4280498.9733331818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-857779.5</v>
      </c>
      <c r="F15" s="17" t="s">
        <v>4</v>
      </c>
      <c r="G15" s="33">
        <f>E15</f>
        <v>-857779.5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3422719.4733331818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4280498.9733331818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1449456.3946222314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54362.336961331406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48738.945930829846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4286122.3643636834</v>
      </c>
      <c r="F13" s="17" t="s">
        <v>4</v>
      </c>
      <c r="G13" s="33">
        <f>E13</f>
        <v>4286122.3643636834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-857779.5</v>
      </c>
      <c r="F15" s="17" t="s">
        <v>4</v>
      </c>
      <c r="G15" s="33">
        <f>E15</f>
        <v>-857779.5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3428342.8643636834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4286122.3643636825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1467864.4908339337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54433.754027418763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48518.845724900806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4292037.2726662001</v>
      </c>
      <c r="F13" s="17" t="s">
        <v>4</v>
      </c>
      <c r="G13" s="33">
        <f>E13</f>
        <v>4292037.2726662001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-857779.5</v>
      </c>
      <c r="F15" s="17" t="s">
        <v>4</v>
      </c>
      <c r="G15" s="33">
        <f>E15</f>
        <v>-857779.5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3434257.7726662001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1244549.0700155776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1648518.3564829198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1431279.1494245399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4324346.5759230368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123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2893067.4264984969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49182.146250474441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124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-8609144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-5178026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-3431118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-857779.5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125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5</v>
      </c>
      <c r="E10" s="36">
        <v>183895</v>
      </c>
      <c r="F10" s="20">
        <f>E10/D10</f>
        <v>36779</v>
      </c>
      <c r="G10" s="10" t="s">
        <v>4</v>
      </c>
      <c r="H10" s="1"/>
    </row>
    <row r="11" spans="1:8" ht="26.25" x14ac:dyDescent="0.25">
      <c r="A11" s="1"/>
      <c r="B11" s="41" t="s">
        <v>111</v>
      </c>
      <c r="C11" s="39">
        <v>2015</v>
      </c>
      <c r="D11" s="39">
        <v>25</v>
      </c>
      <c r="E11" s="36">
        <v>38660</v>
      </c>
      <c r="F11" s="20">
        <f t="shared" ref="F11:F21" si="0">E11/D11</f>
        <v>1546.4</v>
      </c>
      <c r="G11" s="10" t="s">
        <v>4</v>
      </c>
      <c r="H11" s="1"/>
    </row>
    <row r="12" spans="1:8" ht="26.25" x14ac:dyDescent="0.25">
      <c r="A12" s="1"/>
      <c r="B12" s="41" t="s">
        <v>112</v>
      </c>
      <c r="C12" s="39">
        <v>2015</v>
      </c>
      <c r="D12" s="39">
        <v>10</v>
      </c>
      <c r="E12" s="36">
        <v>894012</v>
      </c>
      <c r="F12" s="20">
        <f t="shared" si="0"/>
        <v>89401.2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5</v>
      </c>
      <c r="E13" s="36">
        <v>15488</v>
      </c>
      <c r="F13" s="20">
        <f t="shared" si="0"/>
        <v>3097.6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75</v>
      </c>
      <c r="E14" s="36">
        <v>25880</v>
      </c>
      <c r="F14" s="20">
        <f t="shared" si="0"/>
        <v>345.06666666666666</v>
      </c>
      <c r="G14" s="10" t="s">
        <v>4</v>
      </c>
      <c r="H14" s="1"/>
    </row>
    <row r="15" spans="1:8" x14ac:dyDescent="0.25">
      <c r="A15" s="1"/>
      <c r="B15" s="41" t="s">
        <v>115</v>
      </c>
      <c r="C15" s="39">
        <v>2015</v>
      </c>
      <c r="D15" s="39">
        <v>10</v>
      </c>
      <c r="E15" s="36">
        <v>27328</v>
      </c>
      <c r="F15" s="20">
        <f t="shared" si="0"/>
        <v>2732.8</v>
      </c>
      <c r="G15" s="10" t="s">
        <v>4</v>
      </c>
      <c r="H15" s="1"/>
    </row>
    <row r="16" spans="1:8" ht="26.25" x14ac:dyDescent="0.25">
      <c r="A16" s="1"/>
      <c r="B16" s="41" t="s">
        <v>116</v>
      </c>
      <c r="C16" s="39">
        <v>2015</v>
      </c>
      <c r="D16" s="39">
        <v>10</v>
      </c>
      <c r="E16" s="36">
        <v>132755</v>
      </c>
      <c r="F16" s="20">
        <f t="shared" si="0"/>
        <v>13275.5</v>
      </c>
      <c r="G16" s="10" t="s">
        <v>4</v>
      </c>
      <c r="H16" s="1"/>
    </row>
    <row r="17" spans="1:8" ht="26.25" x14ac:dyDescent="0.25">
      <c r="A17" s="1"/>
      <c r="B17" s="41" t="s">
        <v>117</v>
      </c>
      <c r="C17" s="39">
        <v>2015</v>
      </c>
      <c r="D17" s="39">
        <v>10</v>
      </c>
      <c r="E17" s="36">
        <v>27909</v>
      </c>
      <c r="F17" s="20">
        <f t="shared" si="0"/>
        <v>2790.9</v>
      </c>
      <c r="G17" s="10" t="s">
        <v>4</v>
      </c>
      <c r="H17" s="1"/>
    </row>
    <row r="18" spans="1:8" x14ac:dyDescent="0.25">
      <c r="A18" s="1"/>
      <c r="B18" s="41" t="s">
        <v>118</v>
      </c>
      <c r="C18" s="39">
        <v>2015</v>
      </c>
      <c r="D18" s="39">
        <v>5</v>
      </c>
      <c r="E18" s="36">
        <v>70370</v>
      </c>
      <c r="F18" s="20">
        <f t="shared" si="0"/>
        <v>14074</v>
      </c>
      <c r="G18" s="10" t="s">
        <v>4</v>
      </c>
      <c r="H18" s="1"/>
    </row>
    <row r="19" spans="1:8" x14ac:dyDescent="0.25">
      <c r="A19" s="1"/>
      <c r="B19" s="41" t="s">
        <v>119</v>
      </c>
      <c r="C19" s="39">
        <v>2015</v>
      </c>
      <c r="D19" s="39">
        <v>50</v>
      </c>
      <c r="E19" s="36">
        <v>19768</v>
      </c>
      <c r="F19" s="20">
        <f t="shared" si="0"/>
        <v>395.36</v>
      </c>
      <c r="G19" s="10" t="s">
        <v>4</v>
      </c>
      <c r="H19" s="1"/>
    </row>
    <row r="20" spans="1:8" x14ac:dyDescent="0.25">
      <c r="A20" s="1"/>
      <c r="B20" s="41" t="s">
        <v>114</v>
      </c>
      <c r="C20" s="39">
        <v>2015</v>
      </c>
      <c r="D20" s="39">
        <v>50</v>
      </c>
      <c r="E20" s="36">
        <v>20404</v>
      </c>
      <c r="F20" s="20">
        <f t="shared" si="0"/>
        <v>408.08</v>
      </c>
      <c r="G20" s="10" t="s">
        <v>4</v>
      </c>
      <c r="H20" s="1"/>
    </row>
    <row r="21" spans="1:8" x14ac:dyDescent="0.25">
      <c r="A21" s="1"/>
      <c r="B21" s="41" t="s">
        <v>120</v>
      </c>
      <c r="C21" s="39">
        <v>2015</v>
      </c>
      <c r="D21" s="39">
        <v>75</v>
      </c>
      <c r="E21" s="36">
        <v>96206</v>
      </c>
      <c r="F21" s="20">
        <f t="shared" si="0"/>
        <v>1282.7466666666667</v>
      </c>
      <c r="G21" s="10" t="s">
        <v>4</v>
      </c>
      <c r="H21" s="1"/>
    </row>
    <row r="22" spans="1:8" x14ac:dyDescent="0.25">
      <c r="A22" s="1"/>
      <c r="B22" s="81" t="s">
        <v>5</v>
      </c>
      <c r="C22" s="82"/>
      <c r="D22" s="82"/>
      <c r="E22" s="83"/>
      <c r="F22" s="34">
        <f>SUM(F10:F21)</f>
        <v>166128.65333333332</v>
      </c>
      <c r="G22" s="18" t="s">
        <v>4</v>
      </c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</sheetData>
  <sheetProtection password="C6BD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2016-11-07T14:18:49Z</dcterms:modified>
</cp:coreProperties>
</file>