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380" yWindow="225" windowWidth="19650" windowHeight="1017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3" i="11" l="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32" i="11"/>
  <c r="G29" i="12" s="1"/>
  <c r="F11" i="11"/>
  <c r="F12" i="11"/>
  <c r="F29" i="11"/>
  <c r="F30" i="11"/>
  <c r="F31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2" i="4" l="1"/>
  <c r="E9" i="5" s="1"/>
  <c r="E11" i="4"/>
  <c r="E13" i="4" s="1"/>
  <c r="G13" i="4" s="1"/>
  <c r="G16" i="4" s="1"/>
  <c r="E12" i="5" l="1"/>
  <c r="E11" i="5"/>
  <c r="E9" i="6"/>
  <c r="E13" i="5"/>
  <c r="G13" i="5" s="1"/>
  <c r="G16" i="5" s="1"/>
  <c r="E11" i="6" l="1"/>
  <c r="E12" i="6"/>
  <c r="E13" i="6" s="1"/>
  <c r="G13" i="6" s="1"/>
  <c r="G16" i="6" s="1"/>
</calcChain>
</file>

<file path=xl/sharedStrings.xml><?xml version="1.0" encoding="utf-8"?>
<sst xmlns="http://schemas.openxmlformats.org/spreadsheetml/2006/main" count="286" uniqueCount="132">
  <si>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</si>
  <si>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</si>
  <si>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</si>
  <si>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</si>
  <si>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</si>
  <si>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</si>
  <si>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</si>
  <si>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</si>
  <si>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</si>
  <si>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</si>
  <si>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</si>
  <si>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</si>
  <si>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</si>
  <si>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</si>
  <si>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</si>
  <si>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</si>
  <si>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</si>
  <si>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</si>
  <si>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</si>
  <si>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</si>
  <si>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</si>
  <si>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</si>
  <si>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</si>
  <si>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</si>
  <si>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</si>
  <si>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</si>
  <si>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</si>
  <si>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</si>
  <si>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</si>
  <si>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</si>
  <si>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</si>
  <si>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</si>
  <si>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</si>
  <si>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</si>
  <si>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</si>
  <si>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</si>
  <si>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</si>
  <si>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</si>
  <si>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</si>
  <si>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</si>
  <si>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</si>
  <si>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</si>
  <si>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</si>
  <si>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</si>
  <si>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</si>
  <si>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</si>
  <si>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</si>
  <si>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</si>
  <si>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</si>
  <si>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</si>
  <si>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</si>
  <si>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</si>
  <si>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</si>
  <si>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</si>
  <si>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</si>
  <si>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</si>
  <si>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</si>
  <si>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</si>
  <si>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</si>
  <si>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</si>
  <si>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</si>
  <si>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</si>
  <si>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</si>
  <si>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</si>
  <si>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</si>
  <si>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</si>
  <si>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</si>
  <si>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</si>
  <si>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</si>
  <si>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</si>
  <si>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</si>
  <si>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</si>
  <si>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</si>
  <si>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</si>
  <si>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</si>
  <si>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</si>
  <si>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</si>
  <si>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</si>
  <si>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</si>
  <si>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</si>
  <si>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</si>
  <si>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</si>
  <si>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</si>
  <si>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</si>
  <si>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</si>
  <si>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</si>
  <si>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</si>
  <si>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</si>
  <si>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</si>
  <si>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</si>
  <si>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</si>
  <si>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</si>
  <si>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</si>
  <si>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</si>
  <si>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</si>
  <si>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</si>
  <si>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</si>
  <si>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</si>
  <si>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</si>
  <si>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</si>
  <si>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</si>
  <si>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</si>
  <si>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</si>
  <si>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</si>
  <si>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</si>
  <si>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</si>
  <si>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</si>
  <si>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</si>
  <si>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</si>
  <si>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</si>
  <si>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</si>
  <si>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Ø110 mm &lt; Ledningsnet ≤ Ø 250 mm</t>
  </si>
  <si>
    <t>Stik på ledningsnet, Konstruktioner</t>
  </si>
  <si>
    <t>Stik på ledningsnet, Mek./EL</t>
  </si>
  <si>
    <t>Ventiler på Ø 50mm &lt; Ledningsnet ≤ Ø110 mm</t>
  </si>
  <si>
    <t>Boring (inkl. etablering, forerør, filter og prøvepumpning)</t>
  </si>
  <si>
    <t>Pumpe inkl. stigrør og forerørsforsejlinger mv.</t>
  </si>
  <si>
    <t>SRO anlæg</t>
  </si>
  <si>
    <t>Afregningsmålere, elektroniske ≤ Ø 110mm (Qn 10)</t>
  </si>
  <si>
    <t>Ventiler på ledningsnet ≤ Ø50 mm</t>
  </si>
  <si>
    <t>Ventiler på Ø110 mm &lt; Ledningsnet ≤ Ø 250 mm</t>
  </si>
  <si>
    <t>SRO-brønd/kvarterbrønd/sektionsbrønd, Konstruktioner</t>
  </si>
  <si>
    <t>Ledningsnet ≤ Ø50 mm</t>
  </si>
  <si>
    <t>Rentvandsbeholder  insitu støbt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</si>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</sst>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5213170.41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4963300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249870.41000000015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-51360.11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-108000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56639.89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269842.23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138000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131842.22999999998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199433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189033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2015'!F32</f>
        <v>262160.17026666662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135854.34053333325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14009085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3621489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992223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462674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632500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5708886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73891.34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73891.34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-110022.75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-1609518.85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-271534.63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-1991076.23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3791701.11</v>
      </c>
      <c r="F28" s="16" t="s">
        <v>4</v>
      </c>
      <c r="G28" s="31">
        <f>IF(E28&lt;0,0,-E28)</f>
        <v>-3791701.11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124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125</v>
      </c>
      <c r="C32" s="69"/>
      <c r="D32" s="70"/>
      <c r="E32" s="36">
        <v>10429631.76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10429631.76</v>
      </c>
      <c r="F35" s="16" t="s">
        <v>4</v>
      </c>
      <c r="G35" s="33">
        <f>-E35</f>
        <v>-10429631.76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-212247.86999999918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15879154.104612503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5227542.586414787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181077.39580936116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15698076.708803141</v>
      </c>
      <c r="F12" s="17" t="s">
        <v>4</v>
      </c>
      <c r="G12" s="33">
        <f>E12</f>
        <v>15698076.708803141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-1169958.75</v>
      </c>
      <c r="F14" s="17" t="s">
        <v>4</v>
      </c>
      <c r="G14" s="33">
        <f>E14</f>
        <v>-1169958.75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249870.41000000015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56639.89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131842.22999999998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135854.34053333325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574206.87053333339</v>
      </c>
      <c r="F20" s="17" t="s">
        <v>4</v>
      </c>
      <c r="G20" s="33">
        <f>E20</f>
        <v>574206.87053333339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-212247.86999999918</v>
      </c>
      <c r="F22" s="17" t="s">
        <v>4</v>
      </c>
      <c r="G22" s="33">
        <f>E22</f>
        <v>-212247.86999999918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14890076.959336476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15698076.708803141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5227542.586414787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199365.5742017999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180259.66839762568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15717182.614607316</v>
      </c>
      <c r="F13" s="17" t="s">
        <v>4</v>
      </c>
      <c r="G13" s="33">
        <f>E13</f>
        <v>15717182.614607316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-1169958.75</v>
      </c>
      <c r="F15" s="17" t="s">
        <v>4</v>
      </c>
      <c r="G15" s="33">
        <f>E15</f>
        <v>-1169958.75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14547223.864607316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15717182.614607314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5293932.3772622542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199608.21920551287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179445.63376110879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15737345.200051719</v>
      </c>
      <c r="F13" s="17" t="s">
        <v>4</v>
      </c>
      <c r="G13" s="33">
        <f>E13</f>
        <v>15737345.200051719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-1169958.75</v>
      </c>
      <c r="F15" s="17" t="s">
        <v>4</v>
      </c>
      <c r="G15" s="33">
        <f>E15</f>
        <v>-1169958.75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14567386.450051719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15737345.200051717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5361165.3184534842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199864.28404065681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178635.27522360705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15758574.208868766</v>
      </c>
      <c r="F13" s="17" t="s">
        <v>4</v>
      </c>
      <c r="G13" s="33">
        <f>E13</f>
        <v>15758574.208868766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-1169958.75</v>
      </c>
      <c r="F15" s="17" t="s">
        <v>4</v>
      </c>
      <c r="G15" s="33">
        <f>E15</f>
        <v>-1169958.75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14588615.458868766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4712986.2002733815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5938625.3179243328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5227542.586414787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15879154.104612503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10651611.518197715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181077.39580936116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-11498918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-6819083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-4679835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-1169958.75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128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577743</v>
      </c>
      <c r="F10" s="20">
        <f>E10/D10</f>
        <v>7703.24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116160</v>
      </c>
      <c r="F11" s="20">
        <f t="shared" ref="F11:F31" si="0">E11/D11</f>
        <v>1548.8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368501</v>
      </c>
      <c r="F12" s="20">
        <f t="shared" si="0"/>
        <v>4913.3466666666664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470349</v>
      </c>
      <c r="F13" s="20">
        <f t="shared" si="0"/>
        <v>6271.32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53095.06</v>
      </c>
      <c r="F14" s="20">
        <f t="shared" si="0"/>
        <v>707.93413333333331</v>
      </c>
      <c r="G14" s="10" t="s">
        <v>4</v>
      </c>
      <c r="H14" s="1"/>
    </row>
    <row r="15" spans="1:8" ht="26.25" x14ac:dyDescent="0.25">
      <c r="A15" s="1"/>
      <c r="B15" s="41" t="s">
        <v>115</v>
      </c>
      <c r="C15" s="39">
        <v>2015</v>
      </c>
      <c r="D15" s="39">
        <v>30</v>
      </c>
      <c r="E15" s="36">
        <v>638317</v>
      </c>
      <c r="F15" s="20">
        <f t="shared" si="0"/>
        <v>21277.233333333334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15</v>
      </c>
      <c r="E16" s="36">
        <v>872538</v>
      </c>
      <c r="F16" s="20">
        <f t="shared" si="0"/>
        <v>58169.2</v>
      </c>
      <c r="G16" s="10" t="s">
        <v>4</v>
      </c>
      <c r="H16" s="1"/>
    </row>
    <row r="17" spans="1:8" x14ac:dyDescent="0.25">
      <c r="A17" s="1"/>
      <c r="B17" s="41" t="s">
        <v>117</v>
      </c>
      <c r="C17" s="39">
        <v>2015</v>
      </c>
      <c r="D17" s="39">
        <v>10</v>
      </c>
      <c r="E17" s="36">
        <v>189749.99</v>
      </c>
      <c r="F17" s="20">
        <f t="shared" si="0"/>
        <v>18974.999</v>
      </c>
      <c r="G17" s="10" t="s">
        <v>4</v>
      </c>
      <c r="H17" s="1"/>
    </row>
    <row r="18" spans="1:8" ht="26.25" x14ac:dyDescent="0.25">
      <c r="A18" s="1"/>
      <c r="B18" s="41" t="s">
        <v>118</v>
      </c>
      <c r="C18" s="39">
        <v>2015</v>
      </c>
      <c r="D18" s="39">
        <v>10</v>
      </c>
      <c r="E18" s="36">
        <v>1204543.8</v>
      </c>
      <c r="F18" s="20">
        <f t="shared" si="0"/>
        <v>120454.38</v>
      </c>
      <c r="G18" s="10" t="s">
        <v>4</v>
      </c>
      <c r="H18" s="1"/>
    </row>
    <row r="19" spans="1:8" x14ac:dyDescent="0.25">
      <c r="A19" s="1"/>
      <c r="B19" s="41" t="s">
        <v>110</v>
      </c>
      <c r="C19" s="39">
        <v>2015</v>
      </c>
      <c r="D19" s="39">
        <v>75</v>
      </c>
      <c r="E19" s="36">
        <v>149749</v>
      </c>
      <c r="F19" s="20">
        <f t="shared" si="0"/>
        <v>1996.6533333333334</v>
      </c>
      <c r="G19" s="10" t="s">
        <v>4</v>
      </c>
      <c r="H19" s="1"/>
    </row>
    <row r="20" spans="1:8" x14ac:dyDescent="0.25">
      <c r="A20" s="1"/>
      <c r="B20" s="41" t="s">
        <v>112</v>
      </c>
      <c r="C20" s="39">
        <v>2015</v>
      </c>
      <c r="D20" s="39">
        <v>75</v>
      </c>
      <c r="E20" s="36">
        <v>31259</v>
      </c>
      <c r="F20" s="20">
        <f t="shared" si="0"/>
        <v>416.78666666666669</v>
      </c>
      <c r="G20" s="10" t="s">
        <v>4</v>
      </c>
      <c r="H20" s="1"/>
    </row>
    <row r="21" spans="1:8" x14ac:dyDescent="0.25">
      <c r="A21" s="1"/>
      <c r="B21" s="41" t="s">
        <v>119</v>
      </c>
      <c r="C21" s="39">
        <v>2015</v>
      </c>
      <c r="D21" s="39">
        <v>75</v>
      </c>
      <c r="E21" s="36">
        <v>93097</v>
      </c>
      <c r="F21" s="20">
        <f t="shared" si="0"/>
        <v>1241.2933333333333</v>
      </c>
      <c r="G21" s="10" t="s">
        <v>4</v>
      </c>
      <c r="H21" s="1"/>
    </row>
    <row r="22" spans="1:8" x14ac:dyDescent="0.25">
      <c r="A22" s="1"/>
      <c r="B22" s="41" t="s">
        <v>120</v>
      </c>
      <c r="C22" s="39">
        <v>2015</v>
      </c>
      <c r="D22" s="39">
        <v>75</v>
      </c>
      <c r="E22" s="36">
        <v>231197</v>
      </c>
      <c r="F22" s="20">
        <f t="shared" si="0"/>
        <v>3082.6266666666666</v>
      </c>
      <c r="G22" s="10" t="s">
        <v>4</v>
      </c>
      <c r="H22" s="1"/>
    </row>
    <row r="23" spans="1:8" ht="26.25" x14ac:dyDescent="0.25">
      <c r="A23" s="1"/>
      <c r="B23" s="41" t="s">
        <v>121</v>
      </c>
      <c r="C23" s="39">
        <v>2015</v>
      </c>
      <c r="D23" s="39">
        <v>50</v>
      </c>
      <c r="E23" s="36">
        <v>68950.66</v>
      </c>
      <c r="F23" s="20">
        <f t="shared" si="0"/>
        <v>1379.0132000000001</v>
      </c>
      <c r="G23" s="10" t="s">
        <v>4</v>
      </c>
      <c r="H23" s="1"/>
    </row>
    <row r="24" spans="1:8" x14ac:dyDescent="0.25">
      <c r="A24" s="1"/>
      <c r="B24" s="41" t="s">
        <v>122</v>
      </c>
      <c r="C24" s="39">
        <v>2015</v>
      </c>
      <c r="D24" s="39">
        <v>75</v>
      </c>
      <c r="E24" s="36">
        <v>32759</v>
      </c>
      <c r="F24" s="20">
        <f t="shared" si="0"/>
        <v>436.78666666666669</v>
      </c>
      <c r="G24" s="10" t="s">
        <v>4</v>
      </c>
      <c r="H24" s="1"/>
    </row>
    <row r="25" spans="1:8" x14ac:dyDescent="0.25">
      <c r="A25" s="1"/>
      <c r="B25" s="41" t="s">
        <v>112</v>
      </c>
      <c r="C25" s="39">
        <v>2015</v>
      </c>
      <c r="D25" s="39">
        <v>75</v>
      </c>
      <c r="E25" s="36">
        <v>27458</v>
      </c>
      <c r="F25" s="20">
        <f t="shared" si="0"/>
        <v>366.10666666666668</v>
      </c>
      <c r="G25" s="10" t="s">
        <v>4</v>
      </c>
      <c r="H25" s="1"/>
    </row>
    <row r="26" spans="1:8" x14ac:dyDescent="0.25">
      <c r="A26" s="1"/>
      <c r="B26" s="41" t="s">
        <v>119</v>
      </c>
      <c r="C26" s="39">
        <v>2015</v>
      </c>
      <c r="D26" s="39">
        <v>75</v>
      </c>
      <c r="E26" s="36">
        <v>84111.27</v>
      </c>
      <c r="F26" s="20">
        <f t="shared" si="0"/>
        <v>1121.4836</v>
      </c>
      <c r="G26" s="10" t="s">
        <v>4</v>
      </c>
      <c r="H26" s="1"/>
    </row>
    <row r="27" spans="1:8" x14ac:dyDescent="0.25">
      <c r="A27" s="1"/>
      <c r="B27" s="41" t="s">
        <v>110</v>
      </c>
      <c r="C27" s="39">
        <v>2015</v>
      </c>
      <c r="D27" s="39">
        <v>75</v>
      </c>
      <c r="E27" s="36">
        <v>136099</v>
      </c>
      <c r="F27" s="20">
        <f t="shared" si="0"/>
        <v>1814.6533333333334</v>
      </c>
      <c r="G27" s="10" t="s">
        <v>4</v>
      </c>
      <c r="H27" s="1"/>
    </row>
    <row r="28" spans="1:8" x14ac:dyDescent="0.25">
      <c r="A28" s="1"/>
      <c r="B28" s="41" t="s">
        <v>112</v>
      </c>
      <c r="C28" s="39">
        <v>2015</v>
      </c>
      <c r="D28" s="39">
        <v>75</v>
      </c>
      <c r="E28" s="36">
        <v>38331</v>
      </c>
      <c r="F28" s="20">
        <f t="shared" si="0"/>
        <v>511.08</v>
      </c>
      <c r="G28" s="10" t="s">
        <v>4</v>
      </c>
      <c r="H28" s="1"/>
    </row>
    <row r="29" spans="1:8" x14ac:dyDescent="0.25">
      <c r="A29" s="1"/>
      <c r="B29" s="41" t="s">
        <v>119</v>
      </c>
      <c r="C29" s="39">
        <v>2015</v>
      </c>
      <c r="D29" s="39">
        <v>75</v>
      </c>
      <c r="E29" s="36">
        <v>48925</v>
      </c>
      <c r="F29" s="20">
        <f t="shared" si="0"/>
        <v>652.33333333333337</v>
      </c>
      <c r="G29" s="10" t="s">
        <v>4</v>
      </c>
      <c r="H29" s="1"/>
    </row>
    <row r="30" spans="1:8" x14ac:dyDescent="0.25">
      <c r="A30" s="1"/>
      <c r="B30" s="41" t="s">
        <v>114</v>
      </c>
      <c r="C30" s="39">
        <v>2015</v>
      </c>
      <c r="D30" s="39">
        <v>75</v>
      </c>
      <c r="E30" s="36">
        <v>12149.86</v>
      </c>
      <c r="F30" s="20">
        <f t="shared" si="0"/>
        <v>161.99813333333333</v>
      </c>
      <c r="G30" s="10" t="s">
        <v>4</v>
      </c>
      <c r="H30" s="1"/>
    </row>
    <row r="31" spans="1:8" x14ac:dyDescent="0.25">
      <c r="A31" s="1"/>
      <c r="B31" s="41" t="s">
        <v>123</v>
      </c>
      <c r="C31" s="39">
        <v>2015</v>
      </c>
      <c r="D31" s="39">
        <v>50</v>
      </c>
      <c r="E31" s="36">
        <v>447945.11</v>
      </c>
      <c r="F31" s="20">
        <f t="shared" si="0"/>
        <v>8958.9022000000004</v>
      </c>
      <c r="G31" s="10" t="s">
        <v>4</v>
      </c>
      <c r="H31" s="1"/>
    </row>
    <row r="32" spans="1:8" x14ac:dyDescent="0.25">
      <c r="A32" s="1"/>
      <c r="B32" s="81" t="s">
        <v>5</v>
      </c>
      <c r="C32" s="82"/>
      <c r="D32" s="82"/>
      <c r="E32" s="83"/>
      <c r="F32" s="34">
        <f>SUM(F10:F31)</f>
        <v>262160.17026666662</v>
      </c>
      <c r="G32" s="18" t="s">
        <v>4</v>
      </c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</sheetData>
  <sheetProtection password="C6BD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2016-10-17T21:25:06Z</dcterms:modified>
</cp:coreProperties>
</file>