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<sst xmlns="http://schemas.openxmlformats.org/spreadsheetml/2006/main" count="99" uniqueCount="68">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</sst>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2701776.3059247942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37058.725846666668</v>
      </c>
      <c r="C3" t="s">
        <v>10</v>
      </c>
    </row>
    <row r="4" spans="1:3" s="25" customFormat="1" x14ac:dyDescent="0.25">
      <c r="A4" s="3" t="s">
        <v>11</v>
      </c>
      <c r="B4" s="45">
        <f>SUM(B2:B3)</f>
        <v>2738835.031771461</v>
      </c>
      <c r="C4" s="54" t="s">
        <v>10</v>
      </c>
    </row>
    <row r="5" spans="1:3" x14ac:dyDescent="0.25">
      <c r="A5" s="44" t="s">
        <v>0</v>
      </c>
      <c r="B5" s="35">
        <f>Investeringer!E3</f>
        <v>820177.82627406635</v>
      </c>
      <c r="C5" s="22" t="s">
        <v>10</v>
      </c>
    </row>
    <row r="6" spans="1:3" x14ac:dyDescent="0.25">
      <c r="A6" s="4" t="s">
        <v>1</v>
      </c>
      <c r="B6" s="32">
        <f>Investeringer!F3</f>
        <v>550508.45770491264</v>
      </c>
      <c r="C6" t="s">
        <v>10</v>
      </c>
    </row>
    <row r="7" spans="1:3" x14ac:dyDescent="0.25">
      <c r="A7" s="4" t="s">
        <v>2</v>
      </c>
      <c r="B7" s="32">
        <f>Investeringer!G3</f>
        <v>17333.333333333332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5">
        <f>SUM(B5:B8)</f>
        <v>1388019.6173123124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2360332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2360332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6487186.6490837736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6544609.5386329331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2567322</v>
      </c>
      <c r="C2" s="46">
        <v>168185</v>
      </c>
      <c r="D2" s="46">
        <f>B2+C2</f>
        <v>2735507</v>
      </c>
      <c r="E2" s="47">
        <f>D2</f>
        <v>2735507</v>
      </c>
      <c r="F2" s="46">
        <v>2701776.3059247942</v>
      </c>
      <c r="G2" s="46">
        <v>0</v>
      </c>
      <c r="H2" s="46">
        <f>F2-G2</f>
        <v>2701776.3059247942</v>
      </c>
      <c r="I2" s="46">
        <f>AVERAGEIF(E2:E4,"&lt;&gt;0")</f>
        <v>2884392.5273946659</v>
      </c>
      <c r="J2" s="46">
        <v>1452540.3591888605</v>
      </c>
      <c r="K2" s="36">
        <f>IF(H2&gt;I2,IF(I2&gt;J2,I2,J2),H2)</f>
        <v>2701776.3059247942</v>
      </c>
    </row>
    <row r="3" spans="1:11" s="22" customFormat="1" x14ac:dyDescent="0.25">
      <c r="A3" s="27">
        <v>2014</v>
      </c>
      <c r="B3" s="46">
        <v>2627099</v>
      </c>
      <c r="C3" s="46"/>
      <c r="D3" s="46">
        <f t="shared" ref="D3:D4" si="0">B3+C3</f>
        <v>2627099</v>
      </c>
      <c r="E3" s="47">
        <f>D3*Pristalsregulering!C7</f>
        <v>2629200.6791999997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3237282</v>
      </c>
      <c r="C4" s="46"/>
      <c r="D4" s="46">
        <f t="shared" si="0"/>
        <v>3237282</v>
      </c>
      <c r="E4" s="47">
        <f>D4*Pristalsregulering!$C$6*Pristalsregulering!$C$7</f>
        <v>3288469.9029839993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19875</v>
      </c>
      <c r="C3" s="39">
        <v>12485</v>
      </c>
      <c r="D3" s="39">
        <v>0</v>
      </c>
      <c r="E3" s="38">
        <f>B3</f>
        <v>19875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37058.725846666668</v>
      </c>
    </row>
    <row r="4" spans="1:8" x14ac:dyDescent="0.25">
      <c r="A4" s="30">
        <v>2014</v>
      </c>
      <c r="B4" s="38">
        <v>25900</v>
      </c>
      <c r="C4" s="39">
        <v>14745</v>
      </c>
      <c r="D4" s="39">
        <v>0</v>
      </c>
      <c r="E4" s="38">
        <f>B4*Pristalsregulering!$C$7</f>
        <v>25920.719999999998</v>
      </c>
      <c r="F4" s="39">
        <f>C4*Pristalsregulering!$C$7</f>
        <v>14756.795999999998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22800</v>
      </c>
      <c r="C5" s="39">
        <v>14745</v>
      </c>
      <c r="D5" s="39">
        <v>0</v>
      </c>
      <c r="E5" s="38">
        <f>B5*Pristalsregulering!$C$7*Pristalsregulering!$C$6</f>
        <v>23160.513599999995</v>
      </c>
      <c r="F5" s="39">
        <f>C5*Pristalsregulering!$C$7*Pristalsregulering!$C$6</f>
        <v>14978.147939999997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753355.93454925553</v>
      </c>
      <c r="C3" s="35">
        <v>531434.5817333333</v>
      </c>
      <c r="D3" s="37">
        <v>17333.333333333332</v>
      </c>
      <c r="E3" s="32">
        <f>B3*Pristalsregulering!C2*Pristalsregulering!C3*Pristalsregulering!C4*Pristalsregulering!C5*Pristalsregulering!C6*Pristalsregulering!C7</f>
        <v>820177.82627406635</v>
      </c>
      <c r="F3" s="32">
        <v>550508.45770491264</v>
      </c>
      <c r="G3" s="32">
        <f>D3</f>
        <v>17333.333333333332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6343</v>
      </c>
      <c r="E2" s="39">
        <v>0</v>
      </c>
      <c r="F2" s="39">
        <v>255093</v>
      </c>
      <c r="G2" s="39">
        <v>2066373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2360332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2016-09-30T11:26:16Z</dcterms:modified>
</cp:coreProperties>
</file>