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740" yWindow="180" windowWidth="20730" windowHeight="1170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3" i="11" l="1"/>
  <c r="F14" i="11"/>
  <c r="F15" i="11"/>
  <c r="F16" i="11"/>
  <c r="E35" i="13" l="1"/>
  <c r="G35" i="13" s="1"/>
  <c r="E27" i="13"/>
  <c r="E19" i="13"/>
  <c r="E15" i="13"/>
  <c r="G11" i="12"/>
  <c r="G23" i="12"/>
  <c r="E18" i="2" s="1"/>
  <c r="G17" i="12"/>
  <c r="E17" i="2" s="1"/>
  <c r="F11" i="11"/>
  <c r="F12" i="11"/>
  <c r="F17" i="11"/>
  <c r="F18" i="11"/>
  <c r="F19" i="11"/>
  <c r="F10" i="11"/>
  <c r="F20" i="11" s="1"/>
  <c r="G29" i="12" s="1"/>
  <c r="E14" i="2"/>
  <c r="G14" i="2" s="1"/>
  <c r="G12" i="7"/>
  <c r="G15" i="6"/>
  <c r="G15" i="5"/>
  <c r="G15" i="4"/>
  <c r="E22" i="2"/>
  <c r="G22" i="2" s="1"/>
  <c r="E16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12" i="2" l="1"/>
  <c r="G12" i="2" s="1"/>
  <c r="G23" i="2" s="1"/>
  <c r="E9" i="4"/>
  <c r="E11" i="4" l="1"/>
  <c r="E12" i="4"/>
  <c r="E9" i="5" s="1"/>
  <c r="E13" i="4" l="1"/>
  <c r="G13" i="4" s="1"/>
  <c r="G16" i="4" s="1"/>
  <c r="E12" i="5"/>
  <c r="E9" i="6"/>
  <c r="E11" i="5"/>
  <c r="E13" i="5" s="1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<sst xmlns="http://schemas.openxmlformats.org/spreadsheetml/2006/main" count="262" uniqueCount="126">
  <si>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</si>
  <si>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</si>
  <si>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</si>
  <si>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</si>
  <si>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</si>
  <si>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</si>
  <si>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</si>
  <si>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</si>
  <si>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</si>
  <si>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</si>
  <si>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</si>
  <si>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</si>
  <si>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</si>
  <si>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</si>
  <si>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</si>
  <si>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</si>
  <si>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</si>
  <si>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</si>
  <si>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</si>
  <si>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</si>
  <si>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</si>
  <si>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</si>
  <si>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</si>
  <si>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</si>
  <si>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</si>
  <si>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</si>
  <si>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</si>
  <si>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</si>
  <si>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</si>
  <si>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</si>
  <si>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</si>
  <si>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</si>
  <si>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</si>
  <si>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</si>
  <si>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</si>
  <si>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</si>
  <si>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</si>
  <si>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</si>
  <si>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</si>
  <si>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</si>
  <si>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</si>
  <si>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</si>
  <si>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</si>
  <si>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</si>
  <si>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</si>
  <si>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</si>
  <si>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</si>
  <si>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</si>
  <si>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</si>
  <si>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</si>
  <si>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</si>
  <si>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</si>
  <si>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</si>
  <si>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</si>
  <si>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</si>
  <si>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</si>
  <si>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</si>
  <si>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</si>
  <si>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</si>
  <si>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</si>
  <si>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</si>
  <si>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</si>
  <si>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</si>
  <si>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</si>
  <si>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</si>
  <si>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</si>
  <si>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</si>
  <si>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</si>
  <si>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</si>
  <si>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</si>
  <si>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</si>
  <si>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</si>
  <si>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</si>
  <si>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</si>
  <si>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</si>
  <si>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</si>
  <si>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</si>
  <si>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</si>
  <si>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</si>
  <si>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</si>
  <si>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</si>
  <si>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</si>
  <si>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</si>
  <si>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</si>
  <si>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</si>
  <si>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</si>
  <si>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</si>
  <si>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</si>
  <si>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</si>
  <si>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</si>
  <si>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</si>
  <si>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</si>
  <si>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</si>
  <si>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</si>
  <si>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</si>
  <si>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</si>
  <si>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</si>
  <si>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</si>
  <si>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</si>
  <si>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</si>
  <si>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</si>
  <si>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</si>
  <si>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</si>
  <si>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</si>
  <si>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</si>
  <si>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</si>
  <si>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</si>
  <si>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</si>
  <si>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</si>
  <si>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</si>
  <si>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Lager</t>
  </si>
  <si>
    <t>Boring (inkl. etablering, forerør, filter og prøvepumpning)</t>
  </si>
  <si>
    <t>Pumpestation (inkl. evt. hydrofor)/trykforøger, Mek./EL</t>
  </si>
  <si>
    <t>Ø110 mm &lt; Ledningsnet ≤ Ø 250 mm</t>
  </si>
  <si>
    <t>Køretøjer, små lastvogne (&lt; 3.500 kg.)</t>
  </si>
  <si>
    <t>Etageareal vandbehandlingsbygning</t>
  </si>
  <si>
    <t xml:space="preserve">Filteranlæg, trykfiltre, dobbelt filtrering </t>
  </si>
  <si>
    <t>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</si>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</sst>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1889048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1780750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108298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92455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160000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-67545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65027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64560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2015'!F20</f>
        <v>84179.146666666667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38771.293333333335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124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4711821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1255716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473762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224349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105693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2059520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1014597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1014597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-1783046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-1783046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1291071</v>
      </c>
      <c r="F28" s="16" t="s">
        <v>4</v>
      </c>
      <c r="G28" s="31">
        <f>IF(E28&lt;0,0,-E28)</f>
        <v>-1291071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118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119</v>
      </c>
      <c r="C32" s="69"/>
      <c r="D32" s="70"/>
      <c r="E32" s="36">
        <v>5145190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12000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5157190</v>
      </c>
      <c r="F35" s="16" t="s">
        <v>4</v>
      </c>
      <c r="G35" s="33">
        <f>-E35</f>
        <v>-5157190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-1736440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5744970.4635531176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1887877.3761346198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65570.58248611445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5679399.8810670031</v>
      </c>
      <c r="F12" s="17" t="s">
        <v>4</v>
      </c>
      <c r="G12" s="33">
        <f>E12</f>
        <v>5679399.8810670031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108298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-67545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38771.293333333335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79524.293333333335</v>
      </c>
      <c r="F20" s="17" t="s">
        <v>4</v>
      </c>
      <c r="G20" s="33">
        <f>E20</f>
        <v>79524.293333333335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-1736440</v>
      </c>
      <c r="F22" s="17" t="s">
        <v>4</v>
      </c>
      <c r="G22" s="33">
        <f>E22</f>
        <v>-1736440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4022484.1744003361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5679399.8810670031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1887877.3761346198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72128.378489550931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65274.472292665414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5686253.7872638889</v>
      </c>
      <c r="F13" s="17" t="s">
        <v>4</v>
      </c>
      <c r="G13" s="33">
        <f>E13</f>
        <v>5686253.7872638889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5686253.7872638889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5686253.7872638879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1911853.4188115294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72215.423098251369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64979.699303238958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5693489.5110589005</v>
      </c>
      <c r="F13" s="17" t="s">
        <v>4</v>
      </c>
      <c r="G13" s="33">
        <f>E13</f>
        <v>5693489.5110589005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5693489.5110589005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5693489.5110589005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1936133.9572304357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72307.316790448036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64686.257479155473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5701110.5703701936</v>
      </c>
      <c r="F13" s="17" t="s">
        <v>4</v>
      </c>
      <c r="G13" s="33">
        <f>E13</f>
        <v>5701110.5703701936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5701110.5703701936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1795340.9943168112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2061752.0931016868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1887877.3761346198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5744970.4635531176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3857093.0874184975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65570.58248611445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-841503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-841503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0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122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168142</v>
      </c>
      <c r="F10" s="20">
        <f>E10/D10</f>
        <v>2241.8933333333334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30</v>
      </c>
      <c r="E11" s="36">
        <v>87505</v>
      </c>
      <c r="F11" s="20">
        <f t="shared" ref="F11:F19" si="0">E11/D11</f>
        <v>2916.8333333333335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25</v>
      </c>
      <c r="E12" s="36">
        <v>280000</v>
      </c>
      <c r="F12" s="20">
        <f t="shared" si="0"/>
        <v>11200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1016259</v>
      </c>
      <c r="F13" s="20">
        <f t="shared" si="0"/>
        <v>13550.12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5</v>
      </c>
      <c r="E14" s="36">
        <v>231140</v>
      </c>
      <c r="F14" s="20">
        <f t="shared" si="0"/>
        <v>46228</v>
      </c>
      <c r="G14" s="10" t="s">
        <v>4</v>
      </c>
      <c r="H14" s="1"/>
    </row>
    <row r="15" spans="1:8" ht="26.25" x14ac:dyDescent="0.25">
      <c r="A15" s="1"/>
      <c r="B15" s="41" t="s">
        <v>111</v>
      </c>
      <c r="C15" s="39">
        <v>2015</v>
      </c>
      <c r="D15" s="39">
        <v>5</v>
      </c>
      <c r="E15" s="36">
        <v>9231</v>
      </c>
      <c r="F15" s="20">
        <f t="shared" si="0"/>
        <v>1846.2</v>
      </c>
      <c r="G15" s="10" t="s">
        <v>4</v>
      </c>
      <c r="H15" s="1"/>
    </row>
    <row r="16" spans="1:8" x14ac:dyDescent="0.25">
      <c r="A16" s="1"/>
      <c r="B16" s="41" t="s">
        <v>115</v>
      </c>
      <c r="C16" s="39">
        <v>2015</v>
      </c>
      <c r="D16" s="39">
        <v>5</v>
      </c>
      <c r="E16" s="36">
        <v>5334</v>
      </c>
      <c r="F16" s="20">
        <f t="shared" si="0"/>
        <v>1066.8</v>
      </c>
      <c r="G16" s="10" t="s">
        <v>4</v>
      </c>
      <c r="H16" s="1"/>
    </row>
    <row r="17" spans="1:8" x14ac:dyDescent="0.25">
      <c r="A17" s="1"/>
      <c r="B17" s="41" t="s">
        <v>116</v>
      </c>
      <c r="C17" s="39">
        <v>2015</v>
      </c>
      <c r="D17" s="39">
        <v>5</v>
      </c>
      <c r="E17" s="36">
        <v>18079</v>
      </c>
      <c r="F17" s="20">
        <f t="shared" si="0"/>
        <v>3615.8</v>
      </c>
      <c r="G17" s="10" t="s">
        <v>4</v>
      </c>
      <c r="H17" s="1"/>
    </row>
    <row r="18" spans="1:8" x14ac:dyDescent="0.25">
      <c r="A18" s="1"/>
      <c r="B18" s="41" t="s">
        <v>115</v>
      </c>
      <c r="C18" s="39">
        <v>2015</v>
      </c>
      <c r="D18" s="39">
        <v>5</v>
      </c>
      <c r="E18" s="36">
        <v>1343</v>
      </c>
      <c r="F18" s="20">
        <f t="shared" si="0"/>
        <v>268.60000000000002</v>
      </c>
      <c r="G18" s="10" t="s">
        <v>4</v>
      </c>
      <c r="H18" s="1"/>
    </row>
    <row r="19" spans="1:8" x14ac:dyDescent="0.25">
      <c r="A19" s="1"/>
      <c r="B19" s="41" t="s">
        <v>117</v>
      </c>
      <c r="C19" s="39">
        <v>2015</v>
      </c>
      <c r="D19" s="39">
        <v>50</v>
      </c>
      <c r="E19" s="36">
        <v>62245</v>
      </c>
      <c r="F19" s="20">
        <f t="shared" si="0"/>
        <v>1244.9000000000001</v>
      </c>
      <c r="G19" s="10" t="s">
        <v>4</v>
      </c>
      <c r="H19" s="1"/>
    </row>
    <row r="20" spans="1:8" x14ac:dyDescent="0.25">
      <c r="A20" s="1"/>
      <c r="B20" s="81" t="s">
        <v>5</v>
      </c>
      <c r="C20" s="82"/>
      <c r="D20" s="82"/>
      <c r="E20" s="83"/>
      <c r="F20" s="34">
        <f>SUM(F10:F19)</f>
        <v>84179.146666666667</v>
      </c>
      <c r="G20" s="18" t="s">
        <v>4</v>
      </c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</sheetData>
  <sheetProtection password="C6BD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Rasmus Baltser (KFST)</cp:lastModifiedBy>
  <cp:lastPrinted>2016-06-14T12:57:30Z</cp:lastPrinted>
  <dcterms:created xsi:type="dcterms:W3CDTF">2016-06-02T08:51:18Z</dcterms:created>
  <dcterms:modified xsi:type="dcterms:W3CDTF">2016-11-10T12:19:14Z</dcterms:modified>
</cp:coreProperties>
</file>