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060" yWindow="-30" windowWidth="20580" windowHeight="1164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F13" i="11" l="1"/>
  <c r="F14" i="11"/>
  <c r="F15" i="11"/>
  <c r="F16" i="11"/>
  <c r="F17" i="11"/>
  <c r="F18" i="11"/>
  <c r="F19" i="11"/>
  <c r="F20" i="11"/>
  <c r="E35" i="13" l="1"/>
  <c r="G35" i="13" s="1"/>
  <c r="E27" i="13"/>
  <c r="E19" i="13"/>
  <c r="E15" i="13"/>
  <c r="G11" i="12"/>
  <c r="E16" i="2" s="1"/>
  <c r="G23" i="12"/>
  <c r="G17" i="12"/>
  <c r="E17" i="2" s="1"/>
  <c r="F11" i="11"/>
  <c r="F24" i="11" s="1"/>
  <c r="G29" i="12" s="1"/>
  <c r="F12" i="11"/>
  <c r="F21" i="11"/>
  <c r="F22" i="11"/>
  <c r="F23" i="11"/>
  <c r="F10" i="11"/>
  <c r="G13" i="10"/>
  <c r="E14" i="2" s="1"/>
  <c r="G14" i="2" s="1"/>
  <c r="G12" i="7"/>
  <c r="G15" i="6"/>
  <c r="G15" i="5"/>
  <c r="G15" i="4"/>
  <c r="E22" i="2"/>
  <c r="G22" i="2" s="1"/>
  <c r="E18" i="2"/>
  <c r="E10" i="2"/>
  <c r="E10" i="4" s="1"/>
  <c r="E10" i="5" s="1"/>
  <c r="E10" i="6" s="1"/>
  <c r="E28" i="13" l="1"/>
  <c r="G28" i="13" s="1"/>
  <c r="G30" i="12"/>
  <c r="E19" i="2" s="1"/>
  <c r="E20" i="2" s="1"/>
  <c r="G20" i="2" s="1"/>
  <c r="G9" i="9"/>
  <c r="E9" i="2"/>
  <c r="G11" i="9" l="1"/>
  <c r="E11" i="2" s="1"/>
  <c r="E12" i="2" l="1"/>
  <c r="G12" i="2" s="1"/>
  <c r="G23" i="2" s="1"/>
  <c r="E9" i="4"/>
  <c r="E12" i="4" l="1"/>
  <c r="E9" i="5" s="1"/>
  <c r="E11" i="4"/>
  <c r="E13" i="4" l="1"/>
  <c r="G13" i="4" s="1"/>
  <c r="G16" i="4" s="1"/>
  <c r="E12" i="5"/>
  <c r="E9" i="6"/>
  <c r="E11" i="5"/>
  <c r="E13" i="5"/>
  <c r="G13" i="5" s="1"/>
  <c r="G16" i="5" s="1"/>
  <c r="E12" i="6" l="1"/>
  <c r="E11" i="6"/>
  <c r="E13" i="6" l="1"/>
  <c r="G13" i="6" s="1"/>
  <c r="G16" i="6" s="1"/>
</calcChain>
</file>

<file path=xl/sharedStrings.xml><?xml version="1.0" encoding="utf-8"?>
<sst xmlns="http://schemas.openxmlformats.org/spreadsheetml/2006/main" count="270" uniqueCount="129">
  <si>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</si>
  <si>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</si>
  <si>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</si>
  <si>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</si>
  <si>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</si>
  <si>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</si>
  <si>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</si>
  <si>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</si>
  <si>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</si>
  <si>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</si>
  <si>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</si>
  <si>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</si>
  <si>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</si>
  <si>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</si>
  <si>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</si>
  <si>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</si>
  <si>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</si>
  <si>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</si>
  <si>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</si>
  <si>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</si>
  <si>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</si>
  <si>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</si>
  <si>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</si>
  <si>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</si>
  <si>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</si>
  <si>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</si>
  <si>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</si>
  <si>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</si>
  <si>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</si>
  <si>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</si>
  <si>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</si>
  <si>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</si>
  <si>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</si>
  <si>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</si>
  <si>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</si>
  <si>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</si>
  <si>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</si>
  <si>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</si>
  <si>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</si>
  <si>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</si>
  <si>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</si>
  <si>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</si>
  <si>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</si>
  <si>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</si>
  <si>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</si>
  <si>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</si>
  <si>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</si>
  <si>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</si>
  <si>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</si>
  <si>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</si>
  <si>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</si>
  <si>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</si>
  <si>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</si>
  <si>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</si>
  <si>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</si>
  <si>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</si>
  <si>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</si>
  <si>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</si>
  <si>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</si>
  <si>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</si>
  <si>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</si>
  <si>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</si>
  <si>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</si>
  <si>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</si>
  <si>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</si>
  <si>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</si>
  <si>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</si>
  <si>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</si>
  <si>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</si>
  <si>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</si>
  <si>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</si>
  <si>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</si>
  <si>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</si>
  <si>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</si>
  <si>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</si>
  <si>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</si>
  <si>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</si>
  <si>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</si>
  <si>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</si>
  <si>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</si>
  <si>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</si>
  <si>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</si>
  <si>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</si>
  <si>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</si>
  <si>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</si>
  <si>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</si>
  <si>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</si>
  <si>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</si>
  <si>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</si>
  <si>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</si>
  <si>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</si>
  <si>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</si>
  <si>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</si>
  <si>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</si>
  <si>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</si>
  <si>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</si>
  <si>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</si>
  <si>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</si>
  <si>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</si>
  <si>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</si>
  <si>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</si>
  <si>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</si>
  <si>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</si>
  <si>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</si>
  <si>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</si>
  <si>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</si>
  <si>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</si>
  <si>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</si>
  <si>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</si>
  <si>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</si>
  <si>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Ledningsnet ≤ Ø50 mm</t>
  </si>
  <si>
    <t>Ø 50mm &lt; Ledningsnet ≤ Ø110 mm</t>
  </si>
  <si>
    <t>Ø110 mm &lt; Ledningsnet ≤ Ø 250 mm</t>
  </si>
  <si>
    <t>Stik på ledningsnet, Konstruktioner</t>
  </si>
  <si>
    <t>Ventiler på ledningsnet ≤ Ø50 mm</t>
  </si>
  <si>
    <t>Ventiler på Ø 50mm &lt; Ledningsnet ≤ Ø110 mm</t>
  </si>
  <si>
    <t>Ventiler på Ø110 mm &lt; Ledningsnet ≤ Ø 250 mm</t>
  </si>
  <si>
    <t xml:space="preserve">Afregningsmålere, mekaniske </t>
  </si>
  <si>
    <t>SRO-brønd/kvarterbrønd/sektionsbrønd, Konstruktioner</t>
  </si>
  <si>
    <t>SRO-brønd/kvarterbrønd/sektionsbrønd, Mek./EL</t>
  </si>
  <si>
    <t>DANVAND graf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</si>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</sst>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4248530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4147634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100896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10067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-100000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110067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101026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50000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51026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92333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55787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2015'!F24</f>
        <v>125497.71000000002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102875.42000000004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10212262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3431195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757048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257895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173500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4619638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1079052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1079052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-3033928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-2663615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-5697543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1147</v>
      </c>
      <c r="F28" s="16" t="s">
        <v>4</v>
      </c>
      <c r="G28" s="31">
        <f>IF(E28&lt;0,0,-E28)</f>
        <v>-1147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121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122</v>
      </c>
      <c r="C32" s="69"/>
      <c r="D32" s="70"/>
      <c r="E32" s="36">
        <v>9762592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433538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10196130</v>
      </c>
      <c r="F35" s="16" t="s">
        <v>4</v>
      </c>
      <c r="G35" s="33">
        <f>-E35</f>
        <v>-10196130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14985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13140832.747404568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4252713.6247959994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151098.02508434566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12989734.722320221</v>
      </c>
      <c r="F12" s="17" t="s">
        <v>4</v>
      </c>
      <c r="G12" s="33">
        <f>E12</f>
        <v>12989734.722320221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-1979612.5</v>
      </c>
      <c r="F14" s="17" t="s">
        <v>4</v>
      </c>
      <c r="G14" s="33">
        <f>E14</f>
        <v>-1979612.5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100896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110067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51026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102875.42000000004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364864.42000000004</v>
      </c>
      <c r="F20" s="17" t="s">
        <v>4</v>
      </c>
      <c r="G20" s="33">
        <f>E20</f>
        <v>364864.42000000004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14985</v>
      </c>
      <c r="F22" s="17" t="s">
        <v>4</v>
      </c>
      <c r="G22" s="33">
        <f>E22</f>
        <v>14985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11389971.642320221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12989734.722320221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4252713.6247959994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164969.63097346682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150415.68151286725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13004288.671780821</v>
      </c>
      <c r="F13" s="17" t="s">
        <v>4</v>
      </c>
      <c r="G13" s="33">
        <f>E13</f>
        <v>13004288.671780821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-1979612.5</v>
      </c>
      <c r="F15" s="17" t="s">
        <v>4</v>
      </c>
      <c r="G15" s="33">
        <f>E15</f>
        <v>-1979612.5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11024676.171780821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13004288.671780819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4306723.0878309086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165154.46613161638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149736.41933672325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13019706.718575712</v>
      </c>
      <c r="F13" s="17" t="s">
        <v>4</v>
      </c>
      <c r="G13" s="33">
        <f>E13</f>
        <v>13019706.718575712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-1979612.5</v>
      </c>
      <c r="F15" s="17" t="s">
        <v>4</v>
      </c>
      <c r="G15" s="33">
        <f>E15</f>
        <v>-1979612.5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11040094.218575712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13019706.718575712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4361418.4710463611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165350.27532591153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149060.22464064055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13035996.769260982</v>
      </c>
      <c r="F13" s="17" t="s">
        <v>4</v>
      </c>
      <c r="G13" s="33">
        <f>E13</f>
        <v>13035996.769260982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-1979612.5</v>
      </c>
      <c r="F15" s="17" t="s">
        <v>4</v>
      </c>
      <c r="G15" s="33">
        <f>E15</f>
        <v>-1979612.5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11056384.269260982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4097639.1520187664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4790479.9705898017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4252713.6247959994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13140832.747404568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123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8888119.1226085685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151098.02508434566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124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-19728049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-11809599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-7918450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-1979612.5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125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403863</v>
      </c>
      <c r="F10" s="20">
        <f>E10/D10</f>
        <v>5384.84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550500</v>
      </c>
      <c r="F11" s="20">
        <f t="shared" ref="F11:F23" si="0">E11/D11</f>
        <v>7340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994094</v>
      </c>
      <c r="F12" s="20">
        <f t="shared" si="0"/>
        <v>13254.586666666666</v>
      </c>
      <c r="G12" s="10" t="s">
        <v>4</v>
      </c>
      <c r="H12" s="1"/>
    </row>
    <row r="13" spans="1:8" x14ac:dyDescent="0.25">
      <c r="A13" s="1"/>
      <c r="B13" s="41" t="s">
        <v>110</v>
      </c>
      <c r="C13" s="39">
        <v>2015</v>
      </c>
      <c r="D13" s="39">
        <v>75</v>
      </c>
      <c r="E13" s="36">
        <v>691921</v>
      </c>
      <c r="F13" s="20">
        <f t="shared" si="0"/>
        <v>9225.6133333333328</v>
      </c>
      <c r="G13" s="10" t="s">
        <v>4</v>
      </c>
      <c r="H13" s="1"/>
    </row>
    <row r="14" spans="1:8" x14ac:dyDescent="0.25">
      <c r="A14" s="1"/>
      <c r="B14" s="41" t="s">
        <v>112</v>
      </c>
      <c r="C14" s="39">
        <v>2015</v>
      </c>
      <c r="D14" s="39">
        <v>75</v>
      </c>
      <c r="E14" s="36">
        <v>107694</v>
      </c>
      <c r="F14" s="20">
        <f t="shared" si="0"/>
        <v>1435.92</v>
      </c>
      <c r="G14" s="10" t="s">
        <v>4</v>
      </c>
      <c r="H14" s="1"/>
    </row>
    <row r="15" spans="1:8" x14ac:dyDescent="0.25">
      <c r="A15" s="1"/>
      <c r="B15" s="41" t="s">
        <v>113</v>
      </c>
      <c r="C15" s="39">
        <v>2015</v>
      </c>
      <c r="D15" s="39">
        <v>75</v>
      </c>
      <c r="E15" s="36">
        <v>28500</v>
      </c>
      <c r="F15" s="20">
        <f t="shared" si="0"/>
        <v>380</v>
      </c>
      <c r="G15" s="10" t="s">
        <v>4</v>
      </c>
      <c r="H15" s="1"/>
    </row>
    <row r="16" spans="1:8" x14ac:dyDescent="0.25">
      <c r="A16" s="1"/>
      <c r="B16" s="41" t="s">
        <v>114</v>
      </c>
      <c r="C16" s="39">
        <v>2015</v>
      </c>
      <c r="D16" s="39">
        <v>75</v>
      </c>
      <c r="E16" s="36">
        <v>706000</v>
      </c>
      <c r="F16" s="20">
        <f t="shared" si="0"/>
        <v>9413.3333333333339</v>
      </c>
      <c r="G16" s="10" t="s">
        <v>4</v>
      </c>
      <c r="H16" s="1"/>
    </row>
    <row r="17" spans="1:8" x14ac:dyDescent="0.25">
      <c r="A17" s="1"/>
      <c r="B17" s="41" t="s">
        <v>115</v>
      </c>
      <c r="C17" s="39">
        <v>2015</v>
      </c>
      <c r="D17" s="39">
        <v>75</v>
      </c>
      <c r="E17" s="36">
        <v>105000</v>
      </c>
      <c r="F17" s="20">
        <f t="shared" si="0"/>
        <v>1400</v>
      </c>
      <c r="G17" s="10" t="s">
        <v>4</v>
      </c>
      <c r="H17" s="1"/>
    </row>
    <row r="18" spans="1:8" x14ac:dyDescent="0.25">
      <c r="A18" s="1"/>
      <c r="B18" s="41" t="s">
        <v>116</v>
      </c>
      <c r="C18" s="39">
        <v>2015</v>
      </c>
      <c r="D18" s="39">
        <v>75</v>
      </c>
      <c r="E18" s="36">
        <v>160000</v>
      </c>
      <c r="F18" s="20">
        <f t="shared" si="0"/>
        <v>2133.3333333333335</v>
      </c>
      <c r="G18" s="10" t="s">
        <v>4</v>
      </c>
      <c r="H18" s="1"/>
    </row>
    <row r="19" spans="1:8" x14ac:dyDescent="0.25">
      <c r="A19" s="1"/>
      <c r="B19" s="41" t="s">
        <v>117</v>
      </c>
      <c r="C19" s="39">
        <v>2015</v>
      </c>
      <c r="D19" s="39">
        <v>8</v>
      </c>
      <c r="E19" s="36">
        <v>358558</v>
      </c>
      <c r="F19" s="20">
        <f t="shared" si="0"/>
        <v>44819.75</v>
      </c>
      <c r="G19" s="10" t="s">
        <v>4</v>
      </c>
      <c r="H19" s="1"/>
    </row>
    <row r="20" spans="1:8" ht="26.25" x14ac:dyDescent="0.25">
      <c r="A20" s="1"/>
      <c r="B20" s="41" t="s">
        <v>118</v>
      </c>
      <c r="C20" s="39">
        <v>2015</v>
      </c>
      <c r="D20" s="39">
        <v>50</v>
      </c>
      <c r="E20" s="36">
        <v>216904</v>
      </c>
      <c r="F20" s="20">
        <f t="shared" si="0"/>
        <v>4338.08</v>
      </c>
      <c r="G20" s="10" t="s">
        <v>4</v>
      </c>
      <c r="H20" s="1"/>
    </row>
    <row r="21" spans="1:8" ht="26.25" x14ac:dyDescent="0.25">
      <c r="A21" s="1"/>
      <c r="B21" s="41" t="s">
        <v>119</v>
      </c>
      <c r="C21" s="39">
        <v>2015</v>
      </c>
      <c r="D21" s="39">
        <v>15</v>
      </c>
      <c r="E21" s="36">
        <v>58108</v>
      </c>
      <c r="F21" s="20">
        <f t="shared" si="0"/>
        <v>3873.8666666666668</v>
      </c>
      <c r="G21" s="10" t="s">
        <v>4</v>
      </c>
      <c r="H21" s="1"/>
    </row>
    <row r="22" spans="1:8" x14ac:dyDescent="0.25">
      <c r="A22" s="1"/>
      <c r="B22" s="41" t="s">
        <v>113</v>
      </c>
      <c r="C22" s="39">
        <v>2015</v>
      </c>
      <c r="D22" s="39">
        <v>75</v>
      </c>
      <c r="E22" s="36">
        <v>21419</v>
      </c>
      <c r="F22" s="20">
        <f t="shared" si="0"/>
        <v>285.58666666666664</v>
      </c>
      <c r="G22" s="10" t="s">
        <v>4</v>
      </c>
      <c r="H22" s="1"/>
    </row>
    <row r="23" spans="1:8" x14ac:dyDescent="0.25">
      <c r="A23" s="1"/>
      <c r="B23" s="41" t="s">
        <v>120</v>
      </c>
      <c r="C23" s="39">
        <v>2015</v>
      </c>
      <c r="D23" s="39">
        <v>5</v>
      </c>
      <c r="E23" s="36">
        <v>111064</v>
      </c>
      <c r="F23" s="20">
        <f t="shared" si="0"/>
        <v>22212.799999999999</v>
      </c>
      <c r="G23" s="10" t="s">
        <v>4</v>
      </c>
      <c r="H23" s="1"/>
    </row>
    <row r="24" spans="1:8" x14ac:dyDescent="0.25">
      <c r="A24" s="1"/>
      <c r="B24" s="81" t="s">
        <v>5</v>
      </c>
      <c r="C24" s="82"/>
      <c r="D24" s="82"/>
      <c r="E24" s="83"/>
      <c r="F24" s="34">
        <f>SUM(F10:F23)</f>
        <v>125497.71000000002</v>
      </c>
      <c r="G24" s="18" t="s">
        <v>4</v>
      </c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</sheetData>
  <sheetProtection password="C6BD" sheet="1" objects="1" scenarios="1"/>
  <mergeCells count="4">
    <mergeCell ref="B24:E2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2016-11-07T12:52:37Z</dcterms:modified>
</cp:coreProperties>
</file>