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290" yWindow="165" windowWidth="20265" windowHeight="1135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F15" i="11"/>
  <c r="F16" i="11"/>
  <c r="F17" i="11"/>
  <c r="F18" i="11"/>
  <c r="F19" i="11"/>
  <c r="E35" i="13" l="1"/>
  <c r="G35" i="13" s="1"/>
  <c r="E27" i="13"/>
  <c r="E19" i="13"/>
  <c r="E15" i="13"/>
  <c r="G11" i="12"/>
  <c r="E16" i="2" s="1"/>
  <c r="G23" i="12"/>
  <c r="E18" i="2" s="1"/>
  <c r="G17" i="12"/>
  <c r="F11" i="11"/>
  <c r="F12" i="11"/>
  <c r="F20" i="11"/>
  <c r="F21" i="11"/>
  <c r="F23" i="11" s="1"/>
  <c r="G29" i="12" s="1"/>
  <c r="F22" i="11"/>
  <c r="F10" i="1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 s="1"/>
  <c r="E11" i="4"/>
  <c r="E13" i="4" s="1"/>
  <c r="G13" i="4" s="1"/>
  <c r="G16" i="4" s="1"/>
  <c r="E11" i="5" l="1"/>
  <c r="E12" i="5"/>
  <c r="E9" i="6" s="1"/>
  <c r="E12" i="6" l="1"/>
  <c r="E11" i="6"/>
  <c r="E13" i="5"/>
  <c r="G13" i="5" s="1"/>
  <c r="G16" i="5" s="1"/>
  <c r="E13" i="6" l="1"/>
  <c r="G13" i="6" s="1"/>
  <c r="G16" i="6" s="1"/>
</calcChain>
</file>

<file path=xl/sharedStrings.xml><?xml version="1.0" encoding="utf-8"?>
<sst xmlns="http://schemas.openxmlformats.org/spreadsheetml/2006/main" count="268" uniqueCount="125">
  <si>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</si>
  <si>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</si>
  <si>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</si>
  <si>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</si>
  <si>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</si>
  <si>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</si>
  <si>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</si>
  <si>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</si>
  <si>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</si>
  <si>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</si>
  <si>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</si>
  <si>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</si>
  <si>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</si>
  <si>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</si>
  <si>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</si>
  <si>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</si>
  <si>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</si>
  <si>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</si>
  <si>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</si>
  <si>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</si>
  <si>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</si>
  <si>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</si>
  <si>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</si>
  <si>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</si>
  <si>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</si>
  <si>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</si>
  <si>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</si>
  <si>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</si>
  <si>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</si>
  <si>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</si>
  <si>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</si>
  <si>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</si>
  <si>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</si>
  <si>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</si>
  <si>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</si>
  <si>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</si>
  <si>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</si>
  <si>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</si>
  <si>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</si>
  <si>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</si>
  <si>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</si>
  <si>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</si>
  <si>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</si>
  <si>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</si>
  <si>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</si>
  <si>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</si>
  <si>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</si>
  <si>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</si>
  <si>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</si>
  <si>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</si>
  <si>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</si>
  <si>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</si>
  <si>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</si>
  <si>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</si>
  <si>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</si>
  <si>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</si>
  <si>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</si>
  <si>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</si>
  <si>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</si>
  <si>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</si>
  <si>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</si>
  <si>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</si>
  <si>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</si>
  <si>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</si>
  <si>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</si>
  <si>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</si>
  <si>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</si>
  <si>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</si>
  <si>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</si>
  <si>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</si>
  <si>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</si>
  <si>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</si>
  <si>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</si>
  <si>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</si>
  <si>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</si>
  <si>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</si>
  <si>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</si>
  <si>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</si>
  <si>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</si>
  <si>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</si>
  <si>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</si>
  <si>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</si>
  <si>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</si>
  <si>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</si>
  <si>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</si>
  <si>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</si>
  <si>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</si>
  <si>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</si>
  <si>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</si>
  <si>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</si>
  <si>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</si>
  <si>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</si>
  <si>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</si>
  <si>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</si>
  <si>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</si>
  <si>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</si>
  <si>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</si>
  <si>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</si>
  <si>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</si>
  <si>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</si>
  <si>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</si>
  <si>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</si>
  <si>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</si>
  <si>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</si>
  <si>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</si>
  <si>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</si>
  <si>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</si>
  <si>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</si>
  <si>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</si>
  <si>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</si>
  <si>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Asfaltering v/vandværk</t>
  </si>
  <si>
    <t>Servicevej v/boring</t>
  </si>
  <si>
    <t>Afregningsmålere, elektroniske ≤ Ø 110mm (Qn 10)</t>
  </si>
  <si>
    <t>SRO-anlæg, vandværk</t>
  </si>
  <si>
    <t>Ventiler på ledningsnet ≤ Ø50 mm</t>
  </si>
  <si>
    <t>Ø 50mm &lt; Ledningsnet ≤ Ø110 mm</t>
  </si>
  <si>
    <t>Ø110 mm &lt; Ledningsnet ≤ Ø 250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</si>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</sst>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122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2681078.9900000002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2745000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-63921.009999999776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496746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441000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55746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25200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75027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2015'!F23</f>
        <v>45831.706666666665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-8563.5866666666698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123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6692234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1653672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201783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-200866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436457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2091046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1181050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901602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2082652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-405987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-1866172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-2272159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1901539</v>
      </c>
      <c r="F28" s="16" t="s">
        <v>4</v>
      </c>
      <c r="G28" s="31">
        <f>IF(E28&lt;0,0,-E28)</f>
        <v>-1901539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117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1" t="s">
        <v>118</v>
      </c>
      <c r="C32" s="72"/>
      <c r="D32" s="73"/>
      <c r="E32" s="36">
        <v>5871711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82472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5954183</v>
      </c>
      <c r="F35" s="16" t="s">
        <v>4</v>
      </c>
      <c r="G35" s="33">
        <f>-E35</f>
        <v>-5954183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-1163488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124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6828902.1152842641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2381892.90502956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75599.156574329972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6753302.9587099338</v>
      </c>
      <c r="F12" s="17" t="s">
        <v>4</v>
      </c>
      <c r="G12" s="33">
        <f>E12</f>
        <v>6753302.9587099338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-166622.5</v>
      </c>
      <c r="F14" s="17" t="s">
        <v>4</v>
      </c>
      <c r="G14" s="33">
        <f>E14</f>
        <v>-166622.5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-63921.009999999776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55746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-8563.5866666666698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-16738.596666666446</v>
      </c>
      <c r="F20" s="17" t="s">
        <v>4</v>
      </c>
      <c r="G20" s="33">
        <f>E20</f>
        <v>-16738.596666666446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-1163488</v>
      </c>
      <c r="F22" s="17" t="s">
        <v>4</v>
      </c>
      <c r="G22" s="33">
        <f>E22</f>
        <v>-1163488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5406453.8620432671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6753302.9587099338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2381892.90502956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85766.947575616156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75257.758343155947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6763812.147942394</v>
      </c>
      <c r="F13" s="17" t="s">
        <v>4</v>
      </c>
      <c r="G13" s="33">
        <f>E13</f>
        <v>6763812.147942394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-166622.5</v>
      </c>
      <c r="F15" s="17" t="s">
        <v>4</v>
      </c>
      <c r="G15" s="33">
        <f>E15</f>
        <v>-166622.5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6597189.647942394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6763812.147942394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2412142.9449234353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85900.414278868397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74917.901832254094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6774794.6603890089</v>
      </c>
      <c r="F13" s="17" t="s">
        <v>4</v>
      </c>
      <c r="G13" s="33">
        <f>E13</f>
        <v>6774794.6603890089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-166622.5</v>
      </c>
      <c r="F15" s="17" t="s">
        <v>4</v>
      </c>
      <c r="G15" s="33">
        <f>E15</f>
        <v>-166622.5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6608172.1603890089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6774794.660389008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2442777.160323963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86039.8921869404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74579.580079369814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6786254.9724965785</v>
      </c>
      <c r="F13" s="17" t="s">
        <v>4</v>
      </c>
      <c r="G13" s="33">
        <f>E13</f>
        <v>6786254.9724965785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-166622.5</v>
      </c>
      <c r="F15" s="17" t="s">
        <v>4</v>
      </c>
      <c r="G15" s="33">
        <f>E15</f>
        <v>-166622.5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6619632.4724965785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1802303.7854572751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2644705.4247974283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2381892.90502956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6828902.1152842641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4447009.2102547046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75599.156574329972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120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-1747288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-1080798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-666490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-166622.5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121</v>
      </c>
      <c r="C3" s="70"/>
      <c r="D3" s="70"/>
      <c r="E3" s="70"/>
      <c r="F3" s="70"/>
      <c r="G3" s="70"/>
      <c r="H3" s="1"/>
    </row>
    <row r="4" spans="1:8" ht="1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141418</v>
      </c>
      <c r="F10" s="20">
        <f>E10/D10</f>
        <v>1885.5733333333333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161712</v>
      </c>
      <c r="F11" s="20">
        <f t="shared" ref="F11:F22" si="0">E11/D11</f>
        <v>2156.16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10</v>
      </c>
      <c r="E12" s="36">
        <v>203306</v>
      </c>
      <c r="F12" s="20">
        <f t="shared" si="0"/>
        <v>20330.599999999999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10</v>
      </c>
      <c r="E13" s="36">
        <v>38418</v>
      </c>
      <c r="F13" s="20">
        <f t="shared" si="0"/>
        <v>3841.8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1525</v>
      </c>
      <c r="F14" s="20">
        <f t="shared" si="0"/>
        <v>20.333333333333332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6">
        <v>46435</v>
      </c>
      <c r="F15" s="20">
        <f t="shared" si="0"/>
        <v>619.13333333333333</v>
      </c>
      <c r="G15" s="10" t="s">
        <v>4</v>
      </c>
      <c r="H15" s="1"/>
    </row>
    <row r="16" spans="1:8" x14ac:dyDescent="0.25">
      <c r="A16" s="1"/>
      <c r="B16" s="41" t="s">
        <v>115</v>
      </c>
      <c r="C16" s="39">
        <v>2015</v>
      </c>
      <c r="D16" s="39">
        <v>75</v>
      </c>
      <c r="E16" s="36">
        <v>24804</v>
      </c>
      <c r="F16" s="20">
        <f t="shared" si="0"/>
        <v>330.72</v>
      </c>
      <c r="G16" s="10" t="s">
        <v>4</v>
      </c>
      <c r="H16" s="1"/>
    </row>
    <row r="17" spans="1:8" x14ac:dyDescent="0.25">
      <c r="A17" s="1"/>
      <c r="B17" s="41" t="s">
        <v>115</v>
      </c>
      <c r="C17" s="39">
        <v>2015</v>
      </c>
      <c r="D17" s="39">
        <v>75</v>
      </c>
      <c r="E17" s="36">
        <v>4606</v>
      </c>
      <c r="F17" s="20">
        <f t="shared" si="0"/>
        <v>61.413333333333334</v>
      </c>
      <c r="G17" s="10" t="s">
        <v>4</v>
      </c>
      <c r="H17" s="1"/>
    </row>
    <row r="18" spans="1:8" x14ac:dyDescent="0.25">
      <c r="A18" s="1"/>
      <c r="B18" s="41" t="s">
        <v>115</v>
      </c>
      <c r="C18" s="39">
        <v>2015</v>
      </c>
      <c r="D18" s="39">
        <v>75</v>
      </c>
      <c r="E18" s="36">
        <v>99209</v>
      </c>
      <c r="F18" s="20">
        <f t="shared" si="0"/>
        <v>1322.7866666666666</v>
      </c>
      <c r="G18" s="10" t="s">
        <v>4</v>
      </c>
      <c r="H18" s="1"/>
    </row>
    <row r="19" spans="1:8" x14ac:dyDescent="0.25">
      <c r="A19" s="1"/>
      <c r="B19" s="41" t="s">
        <v>115</v>
      </c>
      <c r="C19" s="39">
        <v>2015</v>
      </c>
      <c r="D19" s="39">
        <v>75</v>
      </c>
      <c r="E19" s="36">
        <v>32014</v>
      </c>
      <c r="F19" s="20">
        <f t="shared" si="0"/>
        <v>426.85333333333335</v>
      </c>
      <c r="G19" s="10" t="s">
        <v>4</v>
      </c>
      <c r="H19" s="1"/>
    </row>
    <row r="20" spans="1:8" x14ac:dyDescent="0.25">
      <c r="A20" s="1"/>
      <c r="B20" s="41" t="s">
        <v>116</v>
      </c>
      <c r="C20" s="39">
        <v>2015</v>
      </c>
      <c r="D20" s="39">
        <v>75</v>
      </c>
      <c r="E20" s="36">
        <v>977174</v>
      </c>
      <c r="F20" s="20">
        <f t="shared" si="0"/>
        <v>13028.986666666666</v>
      </c>
      <c r="G20" s="10" t="s">
        <v>4</v>
      </c>
      <c r="H20" s="1"/>
    </row>
    <row r="21" spans="1:8" x14ac:dyDescent="0.25">
      <c r="A21" s="1"/>
      <c r="B21" s="41" t="s">
        <v>115</v>
      </c>
      <c r="C21" s="39">
        <v>2015</v>
      </c>
      <c r="D21" s="39">
        <v>75</v>
      </c>
      <c r="E21" s="36">
        <v>117637</v>
      </c>
      <c r="F21" s="20">
        <f t="shared" si="0"/>
        <v>1568.4933333333333</v>
      </c>
      <c r="G21" s="10" t="s">
        <v>4</v>
      </c>
      <c r="H21" s="1"/>
    </row>
    <row r="22" spans="1:8" x14ac:dyDescent="0.25">
      <c r="A22" s="1"/>
      <c r="B22" s="41" t="s">
        <v>116</v>
      </c>
      <c r="C22" s="39">
        <v>2015</v>
      </c>
      <c r="D22" s="39">
        <v>75</v>
      </c>
      <c r="E22" s="36">
        <v>17914</v>
      </c>
      <c r="F22" s="20">
        <f t="shared" si="0"/>
        <v>238.85333333333332</v>
      </c>
      <c r="G22" s="10" t="s">
        <v>4</v>
      </c>
      <c r="H22" s="1"/>
    </row>
    <row r="23" spans="1:8" x14ac:dyDescent="0.25">
      <c r="A23" s="1"/>
      <c r="B23" s="67" t="s">
        <v>5</v>
      </c>
      <c r="C23" s="68"/>
      <c r="D23" s="68"/>
      <c r="E23" s="69"/>
      <c r="F23" s="34">
        <f>SUM(F10:F22)</f>
        <v>45831.706666666665</v>
      </c>
      <c r="G23" s="18" t="s">
        <v>4</v>
      </c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</sheetData>
  <sheetProtection password="C6BD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2016-11-09T09:31:18Z</dcterms:modified>
</cp:coreProperties>
</file>