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<sst xmlns="http://schemas.openxmlformats.org/spreadsheetml/2006/main" count="100" uniqueCount="69">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</sst>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19586.268870960397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10791.178133333333</v>
      </c>
      <c r="C3" t="s">
        <v>10</v>
      </c>
    </row>
    <row r="4" spans="1:3" s="25" customFormat="1" x14ac:dyDescent="0.25">
      <c r="A4" s="3" t="s">
        <v>11</v>
      </c>
      <c r="B4" s="45">
        <f>SUM(B2:B3)</f>
        <v>30377.447004293732</v>
      </c>
      <c r="C4" s="54" t="s">
        <v>10</v>
      </c>
    </row>
    <row r="5" spans="1:3" x14ac:dyDescent="0.25">
      <c r="A5" s="44" t="s">
        <v>0</v>
      </c>
      <c r="B5" s="35">
        <f>Investeringer!E3</f>
        <v>43827.399909545507</v>
      </c>
      <c r="C5" s="22" t="s">
        <v>10</v>
      </c>
    </row>
    <row r="6" spans="1:3" x14ac:dyDescent="0.25">
      <c r="A6" s="4" t="s">
        <v>1</v>
      </c>
      <c r="B6" s="32">
        <f>Investeringer!F3</f>
        <v>5930.9732705356428</v>
      </c>
      <c r="C6" t="s">
        <v>10</v>
      </c>
    </row>
    <row r="7" spans="1:3" x14ac:dyDescent="0.25">
      <c r="A7" s="4" t="s">
        <v>2</v>
      </c>
      <c r="B7" s="32">
        <f>Investeringer!G3</f>
        <v>3900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7172</v>
      </c>
      <c r="C8" t="s">
        <v>10</v>
      </c>
    </row>
    <row r="9" spans="1:3" s="21" customFormat="1" x14ac:dyDescent="0.25">
      <c r="A9" s="3" t="s">
        <v>45</v>
      </c>
      <c r="B9" s="45">
        <f>SUM(B5:B8)</f>
        <v>60830.373180081151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24657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24657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115864.82018437488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116890.42544779371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48165</v>
      </c>
      <c r="C2" s="46">
        <v>880</v>
      </c>
      <c r="D2" s="46">
        <f>B2+C2</f>
        <v>49045</v>
      </c>
      <c r="E2" s="47">
        <f>D2</f>
        <v>49045</v>
      </c>
      <c r="F2" s="46">
        <v>19586.268870960397</v>
      </c>
      <c r="G2" s="46">
        <v>0</v>
      </c>
      <c r="H2" s="46">
        <f>F2-G2</f>
        <v>19586.268870960397</v>
      </c>
      <c r="I2" s="46">
        <f>AVERAGEIF(E2:E4,"&lt;&gt;0")</f>
        <v>38784.939937333329</v>
      </c>
      <c r="J2" s="46">
        <v>17285.934141084501</v>
      </c>
      <c r="K2" s="36">
        <f>IF(H2&gt;I2,IF(I2&gt;J2,I2,J2),H2)</f>
        <v>19586.268870960397</v>
      </c>
    </row>
    <row r="3" spans="1:11" s="22" customFormat="1" x14ac:dyDescent="0.25">
      <c r="A3" s="27">
        <v>2014</v>
      </c>
      <c r="B3" s="46">
        <v>22189</v>
      </c>
      <c r="C3" s="46"/>
      <c r="D3" s="46">
        <f t="shared" ref="D3:D4" si="0">B3+C3</f>
        <v>22189</v>
      </c>
      <c r="E3" s="47">
        <f>D3*Pristalsregulering!C7</f>
        <v>22206.751199999999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44401</v>
      </c>
      <c r="C4" s="46"/>
      <c r="D4" s="46">
        <f t="shared" si="0"/>
        <v>44401</v>
      </c>
      <c r="E4" s="47">
        <f>D4*Pristalsregulering!$C$6*Pristalsregulering!$C$7</f>
        <v>45103.068611999988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0</v>
      </c>
      <c r="C3" s="39">
        <v>12940</v>
      </c>
      <c r="D3" s="39">
        <v>0</v>
      </c>
      <c r="E3" s="38">
        <f>B3</f>
        <v>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10791.178133333333</v>
      </c>
    </row>
    <row r="4" spans="1:8" x14ac:dyDescent="0.25">
      <c r="A4" s="30">
        <v>2014</v>
      </c>
      <c r="B4" s="38">
        <v>0</v>
      </c>
      <c r="C4" s="39">
        <v>9877</v>
      </c>
      <c r="D4" s="39">
        <v>0</v>
      </c>
      <c r="E4" s="38">
        <f>B4*Pristalsregulering!$C$7</f>
        <v>0</v>
      </c>
      <c r="F4" s="39">
        <f>C4*Pristalsregulering!$C$7</f>
        <v>9884.9015999999992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0</v>
      </c>
      <c r="C5" s="39">
        <v>9400</v>
      </c>
      <c r="D5" s="39">
        <v>0</v>
      </c>
      <c r="E5" s="38">
        <f>B5*Pristalsregulering!$C$7*Pristalsregulering!$C$6</f>
        <v>0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40256.674540585082</v>
      </c>
      <c r="C3" s="35">
        <v>5777.6466666666665</v>
      </c>
      <c r="D3" s="37">
        <v>3900</v>
      </c>
      <c r="E3" s="32">
        <f>B3*Pristalsregulering!C2*Pristalsregulering!C3*Pristalsregulering!C4*Pristalsregulering!C5*Pristalsregulering!C6*Pristalsregulering!C7</f>
        <v>43827.399909545507</v>
      </c>
      <c r="F3" s="32">
        <v>5930.9732705356428</v>
      </c>
      <c r="G3" s="32">
        <f>D3</f>
        <v>3900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7172</v>
      </c>
      <c r="D3" s="35">
        <v>0</v>
      </c>
      <c r="E3" s="37">
        <v>0</v>
      </c>
      <c r="F3" s="35">
        <f>B3</f>
        <v>0</v>
      </c>
      <c r="G3" s="35">
        <f>C3</f>
        <v>7172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7172</v>
      </c>
      <c r="L3" s="40">
        <f>AVERAGE(H3:H5)+AVERAGE(I3:I5)</f>
        <v>0</v>
      </c>
      <c r="M3" s="41">
        <f>SUM(J3:L3)</f>
        <v>7172</v>
      </c>
      <c r="N3" s="22"/>
    </row>
    <row r="4" spans="1:14" x14ac:dyDescent="0.25">
      <c r="A4" s="27">
        <v>2014</v>
      </c>
      <c r="B4" s="42">
        <v>0</v>
      </c>
      <c r="C4" s="35">
        <v>8240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8246.5919999999987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9275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9421.6562999999987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0</v>
      </c>
      <c r="C2" s="39">
        <v>0</v>
      </c>
      <c r="D2" s="39">
        <v>0</v>
      </c>
      <c r="E2" s="39">
        <v>0</v>
      </c>
      <c r="F2" s="39">
        <v>0</v>
      </c>
      <c r="G2" s="39">
        <v>24657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24657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2016-09-29T12:13:34Z</dcterms:modified>
</cp:coreProperties>
</file>