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145" yWindow="120" windowWidth="19770" windowHeight="1063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3" i="11" s="1"/>
  <c r="G29" i="12" s="1"/>
  <c r="F12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11" i="4"/>
  <c r="E13" i="4" s="1"/>
  <c r="G13" i="4" s="1"/>
  <c r="G16" i="4" s="1"/>
  <c r="E9" i="5"/>
  <c r="E12" i="5" l="1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<sst xmlns="http://schemas.openxmlformats.org/spreadsheetml/2006/main" count="248" uniqueCount="121">
  <si>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</si>
  <si>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</si>
  <si>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</si>
  <si>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</si>
  <si>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</si>
  <si>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</si>
  <si>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</si>
  <si>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</si>
  <si>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</si>
  <si>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</si>
  <si>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</si>
  <si>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</si>
  <si>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</si>
  <si>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</si>
  <si>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</si>
  <si>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</si>
  <si>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</si>
  <si>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</si>
  <si>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</si>
  <si>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</si>
  <si>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</si>
  <si>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</si>
  <si>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</si>
  <si>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</si>
  <si>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</si>
  <si>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</si>
  <si>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</si>
  <si>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</si>
  <si>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</si>
  <si>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</si>
  <si>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</si>
  <si>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</si>
  <si>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</si>
  <si>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</si>
  <si>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</si>
  <si>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</si>
  <si>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</si>
  <si>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</si>
  <si>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</si>
  <si>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</si>
  <si>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</si>
  <si>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</si>
  <si>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</si>
  <si>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</si>
  <si>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</si>
  <si>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</si>
  <si>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</si>
  <si>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</si>
  <si>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</si>
  <si>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</si>
  <si>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</si>
  <si>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</si>
  <si>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</si>
  <si>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</si>
  <si>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</si>
  <si>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</si>
  <si>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</si>
  <si>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</si>
  <si>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</si>
  <si>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</si>
  <si>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</si>
  <si>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</si>
  <si>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</si>
  <si>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</si>
  <si>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</si>
  <si>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</si>
  <si>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</si>
  <si>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</si>
  <si>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</si>
  <si>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</si>
  <si>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</si>
  <si>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</si>
  <si>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</si>
  <si>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</si>
  <si>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</si>
  <si>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</si>
  <si>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</si>
  <si>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</si>
  <si>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</si>
  <si>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</si>
  <si>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</si>
  <si>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</si>
  <si>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</si>
  <si>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</si>
  <si>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</si>
  <si>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</si>
  <si>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</si>
  <si>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</si>
  <si>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</si>
  <si>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</si>
  <si>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</si>
  <si>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</si>
  <si>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</si>
  <si>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</si>
  <si>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</si>
  <si>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</si>
  <si>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</si>
  <si>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</si>
  <si>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</si>
  <si>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</si>
  <si>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</si>
  <si>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</si>
  <si>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</si>
  <si>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</si>
  <si>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</si>
  <si>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</si>
  <si>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</si>
  <si>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</si>
  <si>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</si>
  <si>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</si>
  <si>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</si>
  <si>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Pumpestation (inkl. evt. hydrofor)/trykforøger, Konstruktioner</t>
  </si>
  <si>
    <t>Ø110 mm &lt; Ledningsnet ≤ Ø 250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</si>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</sst>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3865917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3303041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562876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59475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150000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-90525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5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5333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105333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2015'!F13</f>
        <v>85568.4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60470.799999999988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9473963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2351138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244196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27990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15000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2638324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180805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180805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-891934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-891934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1927195</v>
      </c>
      <c r="F28" s="16" t="s">
        <v>4</v>
      </c>
      <c r="G28" s="31">
        <f>IF(E28&lt;0,0,-E28)</f>
        <v>-1927195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793790</v>
      </c>
      <c r="F30" s="16" t="s">
        <v>4</v>
      </c>
      <c r="G30" s="33">
        <f>-$E$30</f>
        <v>-793790</v>
      </c>
      <c r="H30" s="16" t="s">
        <v>4</v>
      </c>
      <c r="I30" s="1"/>
    </row>
    <row r="31" spans="1:9" x14ac:dyDescent="0.25">
      <c r="A31" s="1"/>
      <c r="B31" s="92" t="s">
        <v>113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114</v>
      </c>
      <c r="C32" s="69"/>
      <c r="D32" s="70"/>
      <c r="E32" s="36">
        <v>6651370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101608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6752978</v>
      </c>
      <c r="F35" s="16" t="s">
        <v>4</v>
      </c>
      <c r="G35" s="33">
        <f>-E35</f>
        <v>-6752978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9238660.7234626096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3875031.8165956796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91181.691416737813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9147479.032045871</v>
      </c>
      <c r="F12" s="17" t="s">
        <v>4</v>
      </c>
      <c r="G12" s="33">
        <f>E12</f>
        <v>9147479.032045871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-105516.75</v>
      </c>
      <c r="F14" s="17" t="s">
        <v>4</v>
      </c>
      <c r="G14" s="33">
        <f>E14</f>
        <v>-105516.75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562876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-90525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60470.799999999988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532821.80000000005</v>
      </c>
      <c r="F20" s="17" t="s">
        <v>4</v>
      </c>
      <c r="G20" s="33">
        <f>E20</f>
        <v>532821.80000000005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9574784.0820458718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9147479.032045871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3875031.8165956796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116172.98370698256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90769.924016468955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9172882.0917363856</v>
      </c>
      <c r="F13" s="17" t="s">
        <v>4</v>
      </c>
      <c r="G13" s="33">
        <f>E13</f>
        <v>9172882.0917363856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-105516.75</v>
      </c>
      <c r="F15" s="17" t="s">
        <v>4</v>
      </c>
      <c r="G15" s="33">
        <f>E15</f>
        <v>-105516.75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9067365.3417363856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9172882.0917363856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3924244.7206664444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116495.60256505209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90360.016116603001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9199017.6781848352</v>
      </c>
      <c r="F13" s="17" t="s">
        <v>4</v>
      </c>
      <c r="G13" s="33">
        <f>E13</f>
        <v>9199017.6781848352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-105516.75</v>
      </c>
      <c r="F15" s="17" t="s">
        <v>4</v>
      </c>
      <c r="G15" s="33">
        <f>E15</f>
        <v>-105516.75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9093500.9281848352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9199017.6781848352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3974082.6286189081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116827.52451294741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89951.959319822054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9225893.2433779594</v>
      </c>
      <c r="F13" s="17" t="s">
        <v>4</v>
      </c>
      <c r="G13" s="33">
        <f>E13</f>
        <v>9225893.2433779594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-105516.75</v>
      </c>
      <c r="F15" s="17" t="s">
        <v>4</v>
      </c>
      <c r="G15" s="33">
        <f>E15</f>
        <v>-105516.75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9120376.4933779594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2203637.9328931263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3159990.9739738046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3875031.8165956796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9238660.7234626096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5363628.9068669304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91181.691416737813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-1079680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-657613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-422067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-105516.75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117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848809</v>
      </c>
      <c r="F10" s="20">
        <f>E10/D10</f>
        <v>84880.9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50</v>
      </c>
      <c r="E11" s="36">
        <v>16875</v>
      </c>
      <c r="F11" s="20">
        <f t="shared" ref="F11:F12" si="0">E11/D11</f>
        <v>337.5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26250</v>
      </c>
      <c r="F12" s="20">
        <f t="shared" si="0"/>
        <v>350</v>
      </c>
      <c r="G12" s="10" t="s">
        <v>4</v>
      </c>
      <c r="H12" s="1"/>
    </row>
    <row r="13" spans="1:8" x14ac:dyDescent="0.25">
      <c r="A13" s="1"/>
      <c r="B13" s="81" t="s">
        <v>5</v>
      </c>
      <c r="C13" s="82"/>
      <c r="D13" s="82"/>
      <c r="E13" s="83"/>
      <c r="F13" s="34">
        <f>SUM(F10:F12)</f>
        <v>85568.4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2016-11-07T13:46:03Z</dcterms:modified>
</cp:coreProperties>
</file>