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M3" i="24" s="1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<sst xmlns="http://schemas.openxmlformats.org/spreadsheetml/2006/main" count="110" uniqueCount="75">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</sst>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2953085.7297975132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15000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36566.602062666672</v>
      </c>
      <c r="C4" t="s">
        <v>11</v>
      </c>
    </row>
    <row r="5" spans="1:3" s="26" customFormat="1" x14ac:dyDescent="0.25">
      <c r="A5" s="3" t="s">
        <v>12</v>
      </c>
      <c r="B5" s="48">
        <f>SUM(B2:B4)</f>
        <v>3004652.33186018</v>
      </c>
      <c r="C5" s="62" t="s">
        <v>11</v>
      </c>
    </row>
    <row r="6" spans="1:3" x14ac:dyDescent="0.25">
      <c r="A6" s="47" t="s">
        <v>0</v>
      </c>
      <c r="B6" s="38">
        <f>Investeringer!E3</f>
        <v>2529039.0028533093</v>
      </c>
      <c r="C6" s="23" t="s">
        <v>11</v>
      </c>
    </row>
    <row r="7" spans="1:3" x14ac:dyDescent="0.25">
      <c r="A7" s="4" t="s">
        <v>1</v>
      </c>
      <c r="B7" s="35">
        <f>Investeringer!F3</f>
        <v>469421.45548034448</v>
      </c>
      <c r="C7" t="s">
        <v>11</v>
      </c>
    </row>
    <row r="8" spans="1:3" x14ac:dyDescent="0.25">
      <c r="A8" s="4" t="s">
        <v>2</v>
      </c>
      <c r="B8" s="35">
        <f>Investeringer!G3</f>
        <v>94000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137</v>
      </c>
      <c r="C9" t="s">
        <v>11</v>
      </c>
    </row>
    <row r="10" spans="1:3" s="22" customFormat="1" x14ac:dyDescent="0.25">
      <c r="A10" s="3" t="s">
        <v>48</v>
      </c>
      <c r="B10" s="48">
        <f>SUM(B6:B9)</f>
        <v>3092597.4583336539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5214882.6900000004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5214882.6900000004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11312132.480193835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11412264.535754064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3050088</v>
      </c>
      <c r="C2" s="49">
        <v>18534</v>
      </c>
      <c r="D2" s="49">
        <f>B2+C2</f>
        <v>3068622</v>
      </c>
      <c r="E2" s="50">
        <f>D2</f>
        <v>3068622</v>
      </c>
      <c r="F2" s="49">
        <v>2953085.7297975132</v>
      </c>
      <c r="G2" s="49">
        <v>0</v>
      </c>
      <c r="H2" s="49">
        <f>F2-G2</f>
        <v>2953085.7297975132</v>
      </c>
      <c r="I2" s="49">
        <f>AVERAGEIF(E2:E4,"&lt;&gt;0")</f>
        <v>3172696.2430079994</v>
      </c>
      <c r="J2" s="49">
        <v>2267067.4049622472</v>
      </c>
      <c r="K2" s="39">
        <f>IF(H2&gt;I2,IF(I2&gt;J2,I2,J2),H2)</f>
        <v>2953085.7297975132</v>
      </c>
    </row>
    <row r="3" spans="1:11" s="23" customFormat="1" x14ac:dyDescent="0.25">
      <c r="A3" s="28">
        <v>2014</v>
      </c>
      <c r="B3" s="49">
        <v>3155557</v>
      </c>
      <c r="C3" s="49"/>
      <c r="D3" s="49">
        <f t="shared" ref="D3:D4" si="0">B3+C3</f>
        <v>3155557</v>
      </c>
      <c r="E3" s="50">
        <f>D3*Pristalsregulering!C7</f>
        <v>3158081.4455999997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3240152</v>
      </c>
      <c r="C4" s="49"/>
      <c r="D4" s="49">
        <f t="shared" si="0"/>
        <v>3240152</v>
      </c>
      <c r="E4" s="50">
        <f>D4*Pristalsregulering!$C$6*Pristalsregulering!$C$7</f>
        <v>3291385.2834239993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63" t="s">
        <v>73</v>
      </c>
      <c r="D1" s="73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15000</v>
      </c>
      <c r="C3" s="45">
        <f>B3</f>
        <v>15000</v>
      </c>
      <c r="D3" s="75">
        <f>IF(C4=0,0,AVERAGEIF(C4:C6,"&lt;&gt;0"))+C3</f>
        <v>15000</v>
      </c>
      <c r="E3" s="57">
        <f>SUM(D3:D3)</f>
        <v>15000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16500</v>
      </c>
      <c r="C3" s="42">
        <v>13985</v>
      </c>
      <c r="D3" s="42">
        <v>0</v>
      </c>
      <c r="E3" s="41">
        <f>B3</f>
        <v>16500</v>
      </c>
      <c r="F3" s="42">
        <f t="shared" ref="F3:G3" si="0">C3</f>
        <v>13985</v>
      </c>
      <c r="G3" s="43">
        <f t="shared" si="0"/>
        <v>0</v>
      </c>
      <c r="H3" s="44">
        <f>IF(E3=0,0,AVERAGEIF(E3:E5,"&lt;&gt;0"))+IF(F3=0,0,AVERAGEIF(F3:F5,"&lt;&gt;0"))+IF(G3=0,0,AVERAGEIF(G3:G5,"&lt;&gt;0"))</f>
        <v>36566.602062666672</v>
      </c>
    </row>
    <row r="4" spans="1:8" x14ac:dyDescent="0.25">
      <c r="A4" s="31">
        <v>2014</v>
      </c>
      <c r="B4" s="41">
        <v>16350</v>
      </c>
      <c r="C4" s="42">
        <v>19665</v>
      </c>
      <c r="D4" s="42">
        <v>0</v>
      </c>
      <c r="E4" s="41">
        <f>B4*Pristalsregulering!$C$7</f>
        <v>16363.079999999998</v>
      </c>
      <c r="F4" s="42">
        <f>C4*Pristalsregulering!$C$7</f>
        <v>19680.732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16200</v>
      </c>
      <c r="C5" s="42">
        <v>26299</v>
      </c>
      <c r="D5" s="42">
        <v>0</v>
      </c>
      <c r="E5" s="41">
        <f>B5*Pristalsregulering!$C$7*Pristalsregulering!$C$6</f>
        <v>16456.154399999996</v>
      </c>
      <c r="F5" s="42">
        <f>C5*Pristalsregulering!$C$7*Pristalsregulering!$C$6</f>
        <v>26714.839787999997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2322992.0152333141</v>
      </c>
      <c r="C3" s="38">
        <v>456579.11306666664</v>
      </c>
      <c r="D3" s="40">
        <v>94000</v>
      </c>
      <c r="E3" s="35">
        <f>B3*Pristalsregulering!C2*Pristalsregulering!C3*Pristalsregulering!C4*Pristalsregulering!C5*Pristalsregulering!C6*Pristalsregulering!C7</f>
        <v>2529039.0028533093</v>
      </c>
      <c r="F3" s="35">
        <v>469421.45548034448</v>
      </c>
      <c r="G3" s="35">
        <f>D3</f>
        <v>94000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137</v>
      </c>
      <c r="D3" s="38">
        <v>0</v>
      </c>
      <c r="E3" s="40">
        <v>0</v>
      </c>
      <c r="F3" s="38">
        <f>B3</f>
        <v>0</v>
      </c>
      <c r="G3" s="38">
        <f>C3</f>
        <v>137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137</v>
      </c>
      <c r="L3" s="43">
        <f>AVERAGE(H3:H5)+AVERAGE(I3:I5)</f>
        <v>0</v>
      </c>
      <c r="M3" s="44">
        <f>SUM(J3:L3)</f>
        <v>137</v>
      </c>
      <c r="N3" s="23"/>
    </row>
    <row r="4" spans="1:14" x14ac:dyDescent="0.25">
      <c r="A4" s="28">
        <v>2014</v>
      </c>
      <c r="B4" s="45">
        <v>0</v>
      </c>
      <c r="C4" s="38">
        <v>117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117.0936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217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220.43120399999998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11086</v>
      </c>
      <c r="E2" s="42">
        <v>0</v>
      </c>
      <c r="F2" s="42">
        <v>217792</v>
      </c>
      <c r="G2" s="42">
        <v>4953481.6900000004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5214882.6900000004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2016-09-29T12:02:19Z</dcterms:modified>
</cp:coreProperties>
</file>