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<sst xmlns="http://schemas.openxmlformats.org/spreadsheetml/2006/main" count="99" uniqueCount="68">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</sst>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1724985.6901330031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25051.693466666664</v>
      </c>
      <c r="C3" t="s">
        <v>10</v>
      </c>
    </row>
    <row r="4" spans="1:3" s="25" customFormat="1" x14ac:dyDescent="0.25">
      <c r="A4" s="3" t="s">
        <v>11</v>
      </c>
      <c r="B4" s="45">
        <f>SUM(B2:B3)</f>
        <v>1750037.3835996697</v>
      </c>
      <c r="C4" s="54" t="s">
        <v>10</v>
      </c>
    </row>
    <row r="5" spans="1:3" x14ac:dyDescent="0.25">
      <c r="A5" s="44" t="s">
        <v>0</v>
      </c>
      <c r="B5" s="35">
        <f>Investeringer!E3</f>
        <v>1100906.6300922954</v>
      </c>
      <c r="C5" s="22" t="s">
        <v>10</v>
      </c>
    </row>
    <row r="6" spans="1:3" x14ac:dyDescent="0.25">
      <c r="A6" s="4" t="s">
        <v>1</v>
      </c>
      <c r="B6" s="32">
        <f>Investeringer!F3</f>
        <v>128252.45760364999</v>
      </c>
      <c r="C6" t="s">
        <v>10</v>
      </c>
    </row>
    <row r="7" spans="1:3" x14ac:dyDescent="0.25">
      <c r="A7" s="4" t="s">
        <v>2</v>
      </c>
      <c r="B7" s="32">
        <f>Investeringer!G3</f>
        <v>20000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5">
        <f>SUM(B5:B8)</f>
        <v>1249159.0876959453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1565938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1565938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4565134.4712956147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4605543.8547005607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1902786</v>
      </c>
      <c r="C2" s="46">
        <v>0</v>
      </c>
      <c r="D2" s="46">
        <f>B2+C2</f>
        <v>1902786</v>
      </c>
      <c r="E2" s="47">
        <f>D2</f>
        <v>1902786</v>
      </c>
      <c r="F2" s="46">
        <v>1724985.6901330031</v>
      </c>
      <c r="G2" s="46">
        <v>0</v>
      </c>
      <c r="H2" s="46">
        <f>F2-G2</f>
        <v>1724985.6901330031</v>
      </c>
      <c r="I2" s="46">
        <f>AVERAGEIF(E2:E4,"&lt;&gt;0")</f>
        <v>1903376.7719000001</v>
      </c>
      <c r="J2" s="46">
        <v>939973.00605558767</v>
      </c>
      <c r="K2" s="36">
        <f>IF(H2&gt;I2,IF(I2&gt;J2,I2,J2),H2)</f>
        <v>1724985.6901330031</v>
      </c>
    </row>
    <row r="3" spans="1:11" s="22" customFormat="1" x14ac:dyDescent="0.25">
      <c r="A3" s="27">
        <v>2014</v>
      </c>
      <c r="B3" s="46">
        <v>1932920</v>
      </c>
      <c r="C3" s="46"/>
      <c r="D3" s="46">
        <f t="shared" ref="D3:D4" si="0">B3+C3</f>
        <v>1932920</v>
      </c>
      <c r="E3" s="47">
        <f>D3*Pristalsregulering!C7</f>
        <v>1934466.3359999999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1843725</v>
      </c>
      <c r="C4" s="46"/>
      <c r="D4" s="46">
        <f t="shared" si="0"/>
        <v>1843725</v>
      </c>
      <c r="E4" s="47">
        <f>D4*Pristalsregulering!$C$6*Pristalsregulering!$C$7</f>
        <v>1872877.9796999996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12700</v>
      </c>
      <c r="C3" s="39">
        <v>12940</v>
      </c>
      <c r="D3" s="39">
        <v>0</v>
      </c>
      <c r="E3" s="38">
        <f>B3</f>
        <v>12700</v>
      </c>
      <c r="F3" s="39">
        <f t="shared" ref="F3:G3" si="0">C3</f>
        <v>12940</v>
      </c>
      <c r="G3" s="40">
        <f t="shared" si="0"/>
        <v>0</v>
      </c>
      <c r="H3" s="41">
        <f>IF(E3=0,0,AVERAGEIF(E3:E5,"&lt;&gt;0"))+IF(F3=0,0,AVERAGEIF(F3:F5,"&lt;&gt;0"))+IF(G3=0,0,AVERAGEIF(G3:G5,"&lt;&gt;0"))</f>
        <v>25051.693466666664</v>
      </c>
    </row>
    <row r="4" spans="1:8" x14ac:dyDescent="0.25">
      <c r="A4" s="30">
        <v>2014</v>
      </c>
      <c r="B4" s="38">
        <v>12500</v>
      </c>
      <c r="C4" s="39">
        <v>14747</v>
      </c>
      <c r="D4" s="39">
        <v>0</v>
      </c>
      <c r="E4" s="38">
        <f>B4*Pristalsregulering!$C$7</f>
        <v>12509.999999999998</v>
      </c>
      <c r="F4" s="39">
        <f>C4*Pristalsregulering!$C$7</f>
        <v>14758.797599999998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12500</v>
      </c>
      <c r="C5" s="39">
        <v>9400</v>
      </c>
      <c r="D5" s="39">
        <v>0</v>
      </c>
      <c r="E5" s="38">
        <f>B5*Pristalsregulering!$C$7*Pristalsregulering!$C$6</f>
        <v>12697.649999999998</v>
      </c>
      <c r="F5" s="39">
        <f>C5*Pristalsregulering!$C$7*Pristalsregulering!$C$6</f>
        <v>9548.6327999999976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1011213.0767206495</v>
      </c>
      <c r="C3" s="35">
        <v>125821.31999999999</v>
      </c>
      <c r="D3" s="37">
        <v>20000</v>
      </c>
      <c r="E3" s="32">
        <f>B3*Pristalsregulering!C2*Pristalsregulering!C3*Pristalsregulering!C4*Pristalsregulering!C5*Pristalsregulering!C6*Pristalsregulering!C7</f>
        <v>1100906.6300922954</v>
      </c>
      <c r="F3" s="32">
        <v>128252.45760364999</v>
      </c>
      <c r="G3" s="32">
        <f>D3</f>
        <v>20000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4557</v>
      </c>
      <c r="E2" s="39">
        <v>0</v>
      </c>
      <c r="F2" s="39">
        <v>0</v>
      </c>
      <c r="G2" s="39">
        <v>1528858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1565938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2016-10-04T13:36:37Z</dcterms:modified>
</cp:coreProperties>
</file>