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7045" yWindow="75" windowWidth="20490" windowHeight="1140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6" i="11" s="1"/>
  <c r="G29" i="12" s="1"/>
  <c r="F12" i="11"/>
  <c r="F13" i="11"/>
  <c r="F14" i="11"/>
  <c r="F15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3" i="4" l="1"/>
  <c r="G13" i="4" s="1"/>
  <c r="G16" i="4" s="1"/>
  <c r="E12" i="4"/>
  <c r="E9" i="5"/>
  <c r="E11" i="4"/>
  <c r="E11" i="5" l="1"/>
  <c r="E12" i="5"/>
  <c r="E9" i="6" s="1"/>
  <c r="E12" i="6" l="1"/>
  <c r="E11" i="6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<sst xmlns="http://schemas.openxmlformats.org/spreadsheetml/2006/main" count="254" uniqueCount="123">
  <si>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</si>
  <si>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</si>
  <si>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</si>
  <si>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</si>
  <si>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</si>
  <si>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</si>
  <si>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</si>
  <si>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</si>
  <si>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</si>
  <si>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</si>
  <si>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</si>
  <si>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</si>
  <si>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</si>
  <si>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</si>
  <si>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</si>
  <si>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</si>
  <si>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</si>
  <si>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</si>
  <si>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</si>
  <si>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</si>
  <si>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</si>
  <si>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</si>
  <si>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</si>
  <si>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</si>
  <si>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</si>
  <si>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</si>
  <si>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</si>
  <si>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</si>
  <si>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</si>
  <si>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</si>
  <si>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</si>
  <si>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</si>
  <si>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</si>
  <si>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</si>
  <si>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</si>
  <si>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</si>
  <si>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</si>
  <si>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</si>
  <si>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</si>
  <si>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</si>
  <si>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</si>
  <si>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</si>
  <si>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</si>
  <si>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</si>
  <si>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</si>
  <si>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</si>
  <si>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</si>
  <si>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</si>
  <si>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</si>
  <si>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</si>
  <si>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</si>
  <si>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</si>
  <si>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</si>
  <si>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</si>
  <si>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</si>
  <si>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</si>
  <si>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</si>
  <si>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</si>
  <si>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</si>
  <si>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</si>
  <si>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</si>
  <si>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</si>
  <si>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</si>
  <si>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</si>
  <si>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</si>
  <si>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</si>
  <si>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</si>
  <si>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</si>
  <si>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</si>
  <si>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</si>
  <si>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</si>
  <si>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</si>
  <si>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</si>
  <si>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</si>
  <si>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</si>
  <si>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</si>
  <si>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</si>
  <si>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</si>
  <si>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</si>
  <si>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</si>
  <si>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</si>
  <si>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</si>
  <si>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</si>
  <si>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</si>
  <si>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</si>
  <si>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</si>
  <si>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</si>
  <si>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</si>
  <si>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</si>
  <si>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</si>
  <si>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</si>
  <si>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</si>
  <si>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</si>
  <si>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</si>
  <si>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</si>
  <si>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</si>
  <si>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</si>
  <si>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</si>
  <si>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</si>
  <si>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</si>
  <si>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</si>
  <si>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</si>
  <si>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</si>
  <si>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</si>
  <si>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</si>
  <si>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</si>
  <si>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</si>
  <si>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</si>
  <si>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</si>
  <si>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</si>
  <si>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Køretøjer, entreprenørmaskiner</t>
  </si>
  <si>
    <t>Kortmateriale over ledningsnettet</t>
  </si>
  <si>
    <t>Arbejdsplads</t>
  </si>
  <si>
    <t>Ø 50mm &lt; Ledningsnet ≤ Ø110 mm</t>
  </si>
  <si>
    <t>Afregningsmålere, elektroniske &gt;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</si>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</sst>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82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6" fontId="13" fillId="0" borderId="0"/>
    <xf numFmtId="3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2" applyFill="0" applyAlignment="0" applyProtection="0"/>
    <xf numFmtId="165" fontId="26" fillId="0" borderId="22" applyFill="0" applyAlignment="0" applyProtection="0"/>
    <xf numFmtId="167" fontId="26" fillId="0" borderId="22" applyFill="0" applyAlignment="0" applyProtection="0"/>
    <xf numFmtId="168" fontId="26" fillId="0" borderId="22" applyFill="0" applyAlignment="0" applyProtection="0"/>
    <xf numFmtId="164" fontId="13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31" fillId="44" borderId="2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3" fillId="55" borderId="24" applyNumberFormat="0" applyFont="0" applyAlignment="0" applyProtection="0"/>
    <xf numFmtId="0" fontId="34" fillId="53" borderId="25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37" fontId="38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166" fontId="13" fillId="0" borderId="0"/>
    <xf numFmtId="164" fontId="13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37" fontId="38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40" fillId="0" borderId="0" applyNumberFormat="0" applyBorder="0" applyAlignment="0"/>
    <xf numFmtId="0" fontId="41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0" fillId="10" borderId="0" xfId="0" applyFill="1"/>
    <xf numFmtId="0" fontId="9" fillId="10" borderId="1" xfId="0" applyFont="1" applyFill="1" applyBorder="1" applyAlignment="1">
      <alignment wrapText="1"/>
    </xf>
    <xf numFmtId="0" fontId="9" fillId="10" borderId="4" xfId="0" applyFont="1" applyFill="1" applyBorder="1" applyAlignment="1">
      <alignment wrapText="1"/>
    </xf>
    <xf numFmtId="0" fontId="9" fillId="10" borderId="6" xfId="0" applyFont="1" applyFill="1" applyBorder="1" applyAlignment="1">
      <alignment wrapText="1"/>
    </xf>
    <xf numFmtId="0" fontId="9" fillId="10" borderId="1" xfId="0" applyFont="1" applyFill="1" applyBorder="1"/>
    <xf numFmtId="3" fontId="9" fillId="10" borderId="7" xfId="0" applyNumberFormat="1" applyFont="1" applyFill="1" applyBorder="1"/>
    <xf numFmtId="0" fontId="9" fillId="10" borderId="8" xfId="0" applyFont="1" applyFill="1" applyBorder="1" applyAlignment="1">
      <alignment wrapText="1"/>
    </xf>
    <xf numFmtId="0" fontId="9" fillId="10" borderId="7" xfId="0" applyFont="1" applyFill="1" applyBorder="1"/>
    <xf numFmtId="0" fontId="9" fillId="10" borderId="9" xfId="0" applyFont="1" applyFill="1" applyBorder="1"/>
    <xf numFmtId="0" fontId="9" fillId="10" borderId="10" xfId="0" applyFont="1" applyFill="1" applyBorder="1" applyAlignment="1">
      <alignment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10" borderId="4" xfId="0" applyFont="1" applyFill="1" applyBorder="1"/>
    <xf numFmtId="3" fontId="9" fillId="10" borderId="1" xfId="0" applyNumberFormat="1" applyFont="1" applyFill="1" applyBorder="1"/>
    <xf numFmtId="0" fontId="10" fillId="2" borderId="0" xfId="0" applyFont="1" applyFill="1"/>
    <xf numFmtId="0" fontId="9" fillId="2" borderId="0" xfId="0" applyFont="1" applyFill="1"/>
    <xf numFmtId="0" fontId="11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10" borderId="6" xfId="0" applyFont="1" applyFill="1" applyBorder="1"/>
    <xf numFmtId="0" fontId="9" fillId="10" borderId="8" xfId="0" applyFont="1" applyFill="1" applyBorder="1"/>
    <xf numFmtId="0" fontId="9" fillId="10" borderId="10" xfId="0" applyFont="1" applyFill="1" applyBorder="1"/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3" fontId="9" fillId="11" borderId="12" xfId="1" applyNumberFormat="1" applyFont="1" applyFill="1" applyBorder="1" applyAlignment="1" applyProtection="1">
      <alignment horizontal="right"/>
    </xf>
    <xf numFmtId="3" fontId="9" fillId="10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/>
    <xf numFmtId="3" fontId="8" fillId="3" borderId="1" xfId="0" applyNumberFormat="1" applyFont="1" applyFill="1" applyBorder="1"/>
    <xf numFmtId="3" fontId="9" fillId="10" borderId="1" xfId="0" applyNumberFormat="1" applyFont="1" applyFill="1" applyBorder="1" applyAlignment="1" applyProtection="1">
      <alignment wrapText="1"/>
      <protection locked="0"/>
    </xf>
    <xf numFmtId="3" fontId="9" fillId="10" borderId="1" xfId="0" applyNumberFormat="1" applyFont="1" applyFill="1" applyBorder="1" applyProtection="1">
      <protection locked="0"/>
    </xf>
    <xf numFmtId="3" fontId="9" fillId="4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wrapText="1"/>
    </xf>
    <xf numFmtId="49" fontId="9" fillId="10" borderId="2" xfId="0" applyNumberFormat="1" applyFont="1" applyFill="1" applyBorder="1" applyAlignment="1" applyProtection="1">
      <alignment horizontal="left" wrapText="1"/>
      <protection locked="0"/>
    </xf>
    <xf numFmtId="170" fontId="9" fillId="10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42" fillId="8" borderId="7" xfId="2728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9" borderId="7" xfId="2728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7" xfId="2728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7" xfId="2728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2" fillId="6" borderId="7" xfId="2728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2" fillId="7" borderId="7" xfId="2728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3" borderId="4" xfId="2728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10" borderId="2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10" borderId="2" xfId="0" quotePrefix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8" fillId="3" borderId="2" xfId="0" quotePrefix="1" applyFont="1" applyFill="1" applyBorder="1" applyAlignment="1">
      <alignment horizontal="left"/>
    </xf>
  </cellXfs>
  <cellStyles count="27282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heck Cell" xfId="16"/>
    <cellStyle name="Decimal" xfId="94"/>
    <cellStyle name="Decimal (negative)" xfId="95"/>
    <cellStyle name="Explanatory Text" xfId="17"/>
    <cellStyle name="God 2" xfId="121"/>
    <cellStyle name="Heading 1" xfId="7"/>
    <cellStyle name="Heading 2" xfId="8"/>
    <cellStyle name="Heading 3" xfId="9"/>
    <cellStyle name="Heading 4" xfId="10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1" xfId="4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281" builtinId="8"/>
    <cellStyle name="Link 2" xfId="27278"/>
    <cellStyle name="Linked Cell" xfId="15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2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7" xfId="5"/>
    <cellStyle name="Normal 28" xfId="3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Valuta 2" xfId="27279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2586288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2917254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-330966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6470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11470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15333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28250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2015'!F16</f>
        <v>29438.399999999998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15293.799999999996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7777138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2131465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285614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70706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51083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2538868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175800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175800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-383169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-383169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2331499</v>
      </c>
      <c r="F28" s="16" t="s">
        <v>4</v>
      </c>
      <c r="G28" s="31">
        <f>IF(E28&lt;0,0,-E28)</f>
        <v>-2331499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488494</v>
      </c>
      <c r="F30" s="16" t="s">
        <v>4</v>
      </c>
      <c r="G30" s="33">
        <f>-$E$30</f>
        <v>-488494</v>
      </c>
      <c r="H30" s="16" t="s">
        <v>4</v>
      </c>
      <c r="I30" s="1"/>
    </row>
    <row r="31" spans="1:9" x14ac:dyDescent="0.25">
      <c r="A31" s="1"/>
      <c r="B31" s="92" t="s">
        <v>115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116</v>
      </c>
      <c r="C32" s="69"/>
      <c r="D32" s="70"/>
      <c r="E32" s="36">
        <v>4179166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34901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4214067</v>
      </c>
      <c r="F35" s="16" t="s">
        <v>4</v>
      </c>
      <c r="G35" s="33">
        <f>-E35</f>
        <v>-4214067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743078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122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6543955.2518273965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2585778.8151283399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67288.999423883957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6476666.2524035126</v>
      </c>
      <c r="F12" s="17" t="s">
        <v>4</v>
      </c>
      <c r="G12" s="33">
        <f>E12</f>
        <v>6476666.2524035126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-141722.5</v>
      </c>
      <c r="F14" s="17" t="s">
        <v>4</v>
      </c>
      <c r="G14" s="33">
        <f>E14</f>
        <v>-141722.5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-330966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11470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15293.799999999996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-304202.2</v>
      </c>
      <c r="F20" s="17" t="s">
        <v>4</v>
      </c>
      <c r="G20" s="33">
        <f>E20</f>
        <v>-304202.2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743078</v>
      </c>
      <c r="F22" s="17" t="s">
        <v>4</v>
      </c>
      <c r="G22" s="33">
        <f>E22</f>
        <v>743078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6773819.5524035124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6476666.2524035126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2585778.8151283399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82253.661405524603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66985.129031385644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6491934.7847776515</v>
      </c>
      <c r="F13" s="17" t="s">
        <v>4</v>
      </c>
      <c r="G13" s="33">
        <f>E13</f>
        <v>6491934.7847776515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-141722.5</v>
      </c>
      <c r="F15" s="17" t="s">
        <v>4</v>
      </c>
      <c r="G15" s="33">
        <f>E15</f>
        <v>-141722.5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6350212.2847776515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6491934.7847776515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2618618.2060804698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82447.571766676178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66682.630887192805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6507699.7256571352</v>
      </c>
      <c r="F13" s="17" t="s">
        <v>4</v>
      </c>
      <c r="G13" s="33">
        <f>E13</f>
        <v>6507699.7256571352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-141722.5</v>
      </c>
      <c r="F15" s="17" t="s">
        <v>4</v>
      </c>
      <c r="G15" s="33">
        <f>E15</f>
        <v>-141722.5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6365977.2256571352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6507699.7256571343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2651874.6572976913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82647.786515845597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66381.498794369327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6523966.0133786108</v>
      </c>
      <c r="F13" s="17" t="s">
        <v>4</v>
      </c>
      <c r="G13" s="33">
        <f>E13</f>
        <v>6523966.0133786108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-141722.5</v>
      </c>
      <c r="F15" s="17" t="s">
        <v>4</v>
      </c>
      <c r="G15" s="33">
        <f>E15</f>
        <v>-141722.5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6382243.5133786108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1386641.6679281653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2571534.7687708908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2585778.8151283399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6543955.2518273965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3958176.4366990565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67288.999423883957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-1634911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-1068021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-566890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-141722.5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119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5</v>
      </c>
      <c r="E10" s="36">
        <v>44750</v>
      </c>
      <c r="F10" s="20">
        <f>E10/D10</f>
        <v>8950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</v>
      </c>
      <c r="E11" s="36">
        <v>20884</v>
      </c>
      <c r="F11" s="20">
        <f t="shared" ref="F11:F15" si="0">E11/D11</f>
        <v>4176.8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5</v>
      </c>
      <c r="E12" s="36">
        <v>20465</v>
      </c>
      <c r="F12" s="20">
        <f t="shared" si="0"/>
        <v>4093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151770</v>
      </c>
      <c r="F13" s="20">
        <f t="shared" si="0"/>
        <v>2023.6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10</v>
      </c>
      <c r="E14" s="36">
        <v>87500</v>
      </c>
      <c r="F14" s="20">
        <f t="shared" si="0"/>
        <v>8750</v>
      </c>
      <c r="G14" s="10" t="s">
        <v>4</v>
      </c>
      <c r="H14" s="1"/>
    </row>
    <row r="15" spans="1:8" x14ac:dyDescent="0.25">
      <c r="A15" s="1"/>
      <c r="B15" s="41" t="s">
        <v>113</v>
      </c>
      <c r="C15" s="39">
        <v>2015</v>
      </c>
      <c r="D15" s="39">
        <v>40</v>
      </c>
      <c r="E15" s="36">
        <v>57800</v>
      </c>
      <c r="F15" s="20">
        <f t="shared" si="0"/>
        <v>1445</v>
      </c>
      <c r="G15" s="10" t="s">
        <v>4</v>
      </c>
      <c r="H15" s="1"/>
    </row>
    <row r="16" spans="1:8" x14ac:dyDescent="0.25">
      <c r="A16" s="1"/>
      <c r="B16" s="81" t="s">
        <v>5</v>
      </c>
      <c r="C16" s="82"/>
      <c r="D16" s="82"/>
      <c r="E16" s="83"/>
      <c r="F16" s="34">
        <f>SUM(F10:F15)</f>
        <v>29438.399999999998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2016-10-17T20:16:02Z</dcterms:modified>
</cp:coreProperties>
</file>