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<sst xmlns="http://schemas.openxmlformats.org/spreadsheetml/2006/main" count="100" uniqueCount="69">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</sst>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1013602.5788675204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29428.69933333333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1043031.2782008537</v>
      </c>
      <c r="C4" s="54" t="s">
        <v>10</v>
      </c>
    </row>
    <row r="5" spans="1:3" x14ac:dyDescent="0.25">
      <c r="A5" s="44" t="s">
        <v>0</v>
      </c>
      <c r="B5" s="35">
        <f>Investeringer!E3</f>
        <v>787458.89901929733</v>
      </c>
      <c r="C5" s="22" t="s">
        <v>10</v>
      </c>
    </row>
    <row r="6" spans="1:3" x14ac:dyDescent="0.25">
      <c r="A6" s="4" t="s">
        <v>1</v>
      </c>
      <c r="B6" s="32">
        <f>Investeringer!F3</f>
        <v>107648.96536549216</v>
      </c>
      <c r="C6" t="s">
        <v>10</v>
      </c>
    </row>
    <row r="7" spans="1:3" x14ac:dyDescent="0.25">
      <c r="A7" s="4" t="s">
        <v>2</v>
      </c>
      <c r="B7" s="32">
        <f>Investeringer!G3</f>
        <v>26666.666666666668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921774.53105145611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3230590</v>
      </c>
      <c r="C10" t="s">
        <v>10</v>
      </c>
    </row>
    <row r="11" spans="1:3" s="21" customFormat="1" x14ac:dyDescent="0.25">
      <c r="A11" s="3" t="s">
        <v>66</v>
      </c>
      <c r="B11" s="45">
        <f>SUM(B10:B10)</f>
        <v>3230590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5195395.8092523096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5241384.1021528998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720965</v>
      </c>
      <c r="C2" s="46">
        <v>0</v>
      </c>
      <c r="D2" s="46">
        <f>B2+C2</f>
        <v>720965</v>
      </c>
      <c r="E2" s="47">
        <f>D2</f>
        <v>720965</v>
      </c>
      <c r="F2" s="46">
        <v>1015641.6104081913</v>
      </c>
      <c r="G2" s="46">
        <v>0</v>
      </c>
      <c r="H2" s="46">
        <f>F2-G2</f>
        <v>1015641.6104081913</v>
      </c>
      <c r="I2" s="46">
        <f>AVERAGEIF(E2:E4,"&lt;&gt;0")</f>
        <v>666586.04724666663</v>
      </c>
      <c r="J2" s="46">
        <v>1013602.5788675204</v>
      </c>
      <c r="K2" s="36">
        <f>IF(H2&gt;I2,IF(I2&gt;J2,I2,J2),H2)</f>
        <v>1013602.5788675204</v>
      </c>
    </row>
    <row r="3" spans="1:11" s="22" customFormat="1" x14ac:dyDescent="0.25">
      <c r="A3" s="27">
        <v>2014</v>
      </c>
      <c r="B3" s="46">
        <v>604628</v>
      </c>
      <c r="C3" s="46"/>
      <c r="D3" s="46">
        <f t="shared" ref="D3:D4" si="0">B3+C3</f>
        <v>604628</v>
      </c>
      <c r="E3" s="47">
        <f>D3*Pristalsregulering!C7</f>
        <v>605111.70239999995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663195</v>
      </c>
      <c r="C4" s="46"/>
      <c r="D4" s="46">
        <f t="shared" si="0"/>
        <v>663195</v>
      </c>
      <c r="E4" s="47">
        <f>D4*Pristalsregulering!$C$6*Pristalsregulering!$C$7</f>
        <v>673681.43933999992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24800</v>
      </c>
      <c r="C3" s="39">
        <v>6443</v>
      </c>
      <c r="D3" s="39">
        <v>0</v>
      </c>
      <c r="E3" s="38">
        <f>B3</f>
        <v>24800</v>
      </c>
      <c r="F3" s="39">
        <f t="shared" ref="F3:G3" si="0">C3</f>
        <v>6443</v>
      </c>
      <c r="G3" s="40">
        <f t="shared" si="0"/>
        <v>0</v>
      </c>
      <c r="H3" s="41">
        <f>IF(E3=0,0,AVERAGEIF(E3:E5,"&lt;&gt;0"))+IF(F3=0,0,AVERAGEIF(F3:F5,"&lt;&gt;0"))+IF(G3=0,0,AVERAGEIF(G3:G5,"&lt;&gt;0"))</f>
        <v>29428.69933333333</v>
      </c>
    </row>
    <row r="4" spans="1:8" x14ac:dyDescent="0.25">
      <c r="A4" s="30">
        <v>2014</v>
      </c>
      <c r="B4" s="38">
        <v>27400</v>
      </c>
      <c r="C4" s="39">
        <v>5745</v>
      </c>
      <c r="D4" s="39">
        <v>0</v>
      </c>
      <c r="E4" s="38">
        <f>B4*Pristalsregulering!$C$7</f>
        <v>27421.919999999998</v>
      </c>
      <c r="F4" s="39">
        <f>C4*Pristalsregulering!$C$7</f>
        <v>5749.5959999999995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16000</v>
      </c>
      <c r="C5" s="39">
        <v>7500</v>
      </c>
      <c r="D5" s="39">
        <v>0</v>
      </c>
      <c r="E5" s="38">
        <f>B5*Pristalsregulering!$C$7*Pristalsregulering!$C$6</f>
        <v>16252.991999999998</v>
      </c>
      <c r="F5" s="39">
        <f>C5*Pristalsregulering!$C$7*Pristalsregulering!$C$6</f>
        <v>7618.5899999999983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723302.69825116894</v>
      </c>
      <c r="C3" s="35">
        <v>103379.10999999999</v>
      </c>
      <c r="D3" s="37">
        <v>26666.666666666668</v>
      </c>
      <c r="E3" s="32">
        <f>B3*Pristalsregulering!C2*Pristalsregulering!C3*Pristalsregulering!C4*Pristalsregulering!C5*Pristalsregulering!C6*Pristalsregulering!C7</f>
        <v>787458.89901929733</v>
      </c>
      <c r="F3" s="32">
        <v>107648.96536549216</v>
      </c>
      <c r="G3" s="32">
        <f>D3</f>
        <v>26666.666666666668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15332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15344.265599999999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18122</v>
      </c>
      <c r="F2" s="39">
        <v>58455</v>
      </c>
      <c r="G2" s="39">
        <v>3121490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3230590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2016-09-29T12:11:19Z</dcterms:modified>
</cp:coreProperties>
</file>