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395" yWindow="195" windowWidth="19770" windowHeight="1005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G23" i="12"/>
  <c r="E18" i="2" s="1"/>
  <c r="G17" i="12"/>
  <c r="E17" i="2" s="1"/>
  <c r="F11" i="11"/>
  <c r="F12" i="11"/>
  <c r="F13" i="11"/>
  <c r="F14" i="11"/>
  <c r="F10" i="11"/>
  <c r="G13" i="10"/>
  <c r="E14" i="2" s="1"/>
  <c r="G14" i="2" s="1"/>
  <c r="G12" i="7"/>
  <c r="G15" i="6"/>
  <c r="G15" i="5"/>
  <c r="G15" i="4"/>
  <c r="E22" i="2"/>
  <c r="G22" i="2" s="1"/>
  <c r="E16" i="2"/>
  <c r="E10" i="2"/>
  <c r="E10" i="4" s="1"/>
  <c r="E10" i="5" s="1"/>
  <c r="E10" i="6" s="1"/>
  <c r="F15" i="11" l="1"/>
  <c r="G29" i="12" s="1"/>
  <c r="G30" i="12" s="1"/>
  <c r="E19" i="2" s="1"/>
  <c r="E20" i="2" s="1"/>
  <c r="G20" i="2" s="1"/>
  <c r="E28" i="13"/>
  <c r="G28" i="13" s="1"/>
  <c r="G9" i="9"/>
  <c r="E11" i="2" s="1"/>
  <c r="E9" i="2"/>
  <c r="E12" i="2" l="1"/>
  <c r="G12" i="2" s="1"/>
  <c r="G23" i="2" s="1"/>
  <c r="E9" i="4"/>
  <c r="E12" i="4" l="1"/>
  <c r="E9" i="5" s="1"/>
  <c r="E11" i="4"/>
  <c r="E13" i="5" l="1"/>
  <c r="G13" i="5" s="1"/>
  <c r="G16" i="5" s="1"/>
  <c r="E12" i="5"/>
  <c r="E9" i="6"/>
  <c r="E11" i="5"/>
  <c r="E13" i="4"/>
  <c r="G13" i="4" s="1"/>
  <c r="G16" i="4" s="1"/>
  <c r="E12" i="6" l="1"/>
  <c r="E13" i="6" s="1"/>
  <c r="G13" i="6" s="1"/>
  <c r="G16" i="6" s="1"/>
  <c r="E11" i="6"/>
</calcChain>
</file>

<file path=xl/sharedStrings.xml><?xml version="1.0" encoding="utf-8"?>
<sst xmlns="http://schemas.openxmlformats.org/spreadsheetml/2006/main" count="252" uniqueCount="122">
  <si>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</si>
  <si>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</si>
  <si>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</si>
  <si>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</si>
  <si>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</si>
  <si>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</si>
  <si>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</si>
  <si>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</si>
  <si>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</si>
  <si>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</si>
  <si>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</si>
  <si>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</si>
  <si>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</si>
  <si>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</si>
  <si>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</si>
  <si>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</si>
  <si>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</si>
  <si>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</si>
  <si>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</si>
  <si>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</si>
  <si>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</si>
  <si>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</si>
  <si>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</si>
  <si>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</si>
  <si>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</si>
  <si>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</si>
  <si>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</si>
  <si>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</si>
  <si>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</si>
  <si>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</si>
  <si>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</si>
  <si>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</si>
  <si>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</si>
  <si>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</si>
  <si>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</si>
  <si>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</si>
  <si>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</si>
  <si>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</si>
  <si>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</si>
  <si>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</si>
  <si>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</si>
  <si>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</si>
  <si>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</si>
  <si>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</si>
  <si>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</si>
  <si>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</si>
  <si>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</si>
  <si>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</si>
  <si>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</si>
  <si>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</si>
  <si>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</si>
  <si>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</si>
  <si>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</si>
  <si>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</si>
  <si>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</si>
  <si>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</si>
  <si>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</si>
  <si>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</si>
  <si>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</si>
  <si>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</si>
  <si>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</si>
  <si>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</si>
  <si>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</si>
  <si>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</si>
  <si>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</si>
  <si>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</si>
  <si>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</si>
  <si>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</si>
  <si>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</si>
  <si>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</si>
  <si>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</si>
  <si>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</si>
  <si>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</si>
  <si>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</si>
  <si>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</si>
  <si>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</si>
  <si>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</si>
  <si>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</si>
  <si>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</si>
  <si>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</si>
  <si>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</si>
  <si>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</si>
  <si>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</si>
  <si>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</si>
  <si>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</si>
  <si>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</si>
  <si>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</si>
  <si>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</si>
  <si>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</si>
  <si>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</si>
  <si>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</si>
  <si>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</si>
  <si>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</si>
  <si>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</si>
  <si>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</si>
  <si>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</si>
  <si>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</si>
  <si>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</si>
  <si>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</si>
  <si>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</si>
  <si>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</si>
  <si>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</si>
  <si>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</si>
  <si>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</si>
  <si>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</si>
  <si>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</si>
  <si>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</si>
  <si>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</si>
  <si>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</si>
  <si>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</si>
  <si>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 xml:space="preserve">Afregningsmålere, mekaniske </t>
  </si>
  <si>
    <t>Ø 50mm &lt; Ledningsnet ≤ Ø110 mm</t>
  </si>
  <si>
    <t>Stik på ledningsnet, Konstruktioner</t>
  </si>
  <si>
    <t>Køretøjer, små lastvogne (&lt; 3.500 kg.)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</si>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</sst>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2088667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2166231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-77564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-8988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-30000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21012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62392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50000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12392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38000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52000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2015'!F15</f>
        <v>105456.25666666667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120912.51333333334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5064502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1430482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516858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294214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79083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2320637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132876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22500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155376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-300000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-1538769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-209676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-21863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-2070308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405705</v>
      </c>
      <c r="F28" s="16" t="s">
        <v>4</v>
      </c>
      <c r="G28" s="31">
        <f>IF(E28&lt;0,0,-E28)</f>
        <v>-405705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309</v>
      </c>
      <c r="F30" s="16" t="s">
        <v>4</v>
      </c>
      <c r="G30" s="33">
        <f>-$E$30</f>
        <v>-309</v>
      </c>
      <c r="H30" s="16" t="s">
        <v>4</v>
      </c>
      <c r="I30" s="1"/>
    </row>
    <row r="31" spans="1:9" x14ac:dyDescent="0.25">
      <c r="A31" s="1"/>
      <c r="B31" s="92" t="s">
        <v>114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115</v>
      </c>
      <c r="C32" s="69"/>
      <c r="D32" s="70"/>
      <c r="E32" s="36">
        <v>4611569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4611569</v>
      </c>
      <c r="F35" s="16" t="s">
        <v>4</v>
      </c>
      <c r="G35" s="33">
        <f>-E35</f>
        <v>-4611569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46919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6566210.8707085103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2077229.7680669597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76312.67874490637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6489898.1919636037</v>
      </c>
      <c r="F12" s="17" t="s">
        <v>4</v>
      </c>
      <c r="G12" s="33">
        <f>E12</f>
        <v>6489898.1919636037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-1831902.25</v>
      </c>
      <c r="F14" s="17" t="s">
        <v>4</v>
      </c>
      <c r="G14" s="33">
        <f>E14</f>
        <v>-1831902.25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-77564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21012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12392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120912.51333333334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76752.513333333336</v>
      </c>
      <c r="F20" s="17" t="s">
        <v>4</v>
      </c>
      <c r="G20" s="33">
        <f>E20</f>
        <v>76752.513333333336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46919</v>
      </c>
      <c r="F22" s="17" t="s">
        <v>4</v>
      </c>
      <c r="G22" s="33">
        <f>E22</f>
        <v>46919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4781667.4552969374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6489898.1919636037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2077229.7680669597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82421.707037937769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75968.058318962241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6496351.8406825792</v>
      </c>
      <c r="F13" s="17" t="s">
        <v>4</v>
      </c>
      <c r="G13" s="33">
        <f>E13</f>
        <v>6496351.8406825792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-1831902.25</v>
      </c>
      <c r="F15" s="17" t="s">
        <v>4</v>
      </c>
      <c r="G15" s="33">
        <f>E15</f>
        <v>-1831902.25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4664449.5906825792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6496351.8406825783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2103610.5861214101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82503.668376668735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75624.994164399614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6503230.5148948468</v>
      </c>
      <c r="F13" s="17" t="s">
        <v>4</v>
      </c>
      <c r="G13" s="33">
        <f>E13</f>
        <v>6503230.5148948468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-1831902.25</v>
      </c>
      <c r="F15" s="17" t="s">
        <v>4</v>
      </c>
      <c r="G15" s="33">
        <f>E15</f>
        <v>-1831902.25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4671328.2648948468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6503230.5148948468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2130326.4405651521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82591.027539164555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75283.47925325259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6510538.0631807586</v>
      </c>
      <c r="F13" s="17" t="s">
        <v>4</v>
      </c>
      <c r="G13" s="33">
        <f>E13</f>
        <v>6510538.0631807586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-1831902.25</v>
      </c>
      <c r="F15" s="17" t="s">
        <v>4</v>
      </c>
      <c r="G15" s="33">
        <f>E15</f>
        <v>-1831902.25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4678635.8131807586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2238347.941950486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2250633.1606910643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2077229.7680669597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6566210.8707085103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4488981.1026415508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76312.67874490637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-18400901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-11073292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-7327609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-1831902.25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118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8</v>
      </c>
      <c r="E10" s="36">
        <v>409606</v>
      </c>
      <c r="F10" s="20">
        <f>E10/D10</f>
        <v>51200.75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371919</v>
      </c>
      <c r="F11" s="20">
        <f t="shared" ref="F11:F14" si="0">E11/D11</f>
        <v>4958.92</v>
      </c>
      <c r="G11" s="10" t="s">
        <v>4</v>
      </c>
      <c r="H11" s="1"/>
    </row>
    <row r="12" spans="1:8" x14ac:dyDescent="0.25">
      <c r="A12" s="1"/>
      <c r="B12" s="41" t="s">
        <v>111</v>
      </c>
      <c r="C12" s="39">
        <v>2015</v>
      </c>
      <c r="D12" s="39">
        <v>75</v>
      </c>
      <c r="E12" s="36">
        <v>80384</v>
      </c>
      <c r="F12" s="20">
        <f t="shared" si="0"/>
        <v>1071.7866666666666</v>
      </c>
      <c r="G12" s="10" t="s">
        <v>4</v>
      </c>
      <c r="H12" s="1"/>
    </row>
    <row r="13" spans="1:8" x14ac:dyDescent="0.25">
      <c r="A13" s="1"/>
      <c r="B13" s="41" t="s">
        <v>112</v>
      </c>
      <c r="C13" s="39">
        <v>2015</v>
      </c>
      <c r="D13" s="39">
        <v>75</v>
      </c>
      <c r="E13" s="36">
        <v>466860</v>
      </c>
      <c r="F13" s="20">
        <f t="shared" si="0"/>
        <v>6224.8</v>
      </c>
      <c r="G13" s="10" t="s">
        <v>4</v>
      </c>
      <c r="H13" s="1"/>
    </row>
    <row r="14" spans="1:8" x14ac:dyDescent="0.25">
      <c r="A14" s="1"/>
      <c r="B14" s="41" t="s">
        <v>113</v>
      </c>
      <c r="C14" s="39">
        <v>2015</v>
      </c>
      <c r="D14" s="39">
        <v>5</v>
      </c>
      <c r="E14" s="36">
        <v>210000</v>
      </c>
      <c r="F14" s="20">
        <f t="shared" si="0"/>
        <v>42000</v>
      </c>
      <c r="G14" s="10" t="s">
        <v>4</v>
      </c>
      <c r="H14" s="1"/>
    </row>
    <row r="15" spans="1:8" x14ac:dyDescent="0.25">
      <c r="A15" s="1"/>
      <c r="B15" s="81" t="s">
        <v>5</v>
      </c>
      <c r="C15" s="82"/>
      <c r="D15" s="82"/>
      <c r="E15" s="83"/>
      <c r="F15" s="34">
        <f>SUM(F10:F14)</f>
        <v>105456.25666666667</v>
      </c>
      <c r="G15" s="18" t="s">
        <v>4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</sheetData>
  <sheetProtection password="C6BD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2016-10-18T14:01:31Z</dcterms:modified>
</cp:coreProperties>
</file>