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Vordingborg Vand AS (V212)\ØR2019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niveau Neble" sheetId="31" r:id="rId6"/>
    <sheet name="Gen. inv. 2017-niveau Neble" sheetId="32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C3" i="15" l="1"/>
  <c r="C2" i="15"/>
  <c r="C4" i="15"/>
  <c r="D3" i="20"/>
  <c r="M2" i="18"/>
  <c r="I5" i="28"/>
  <c r="H5" i="28"/>
  <c r="G5" i="28"/>
  <c r="F5" i="28"/>
  <c r="I3" i="28"/>
  <c r="H3" i="28"/>
  <c r="I4" i="28"/>
  <c r="H4" i="28"/>
  <c r="G4" i="28"/>
  <c r="F4" i="28"/>
  <c r="G3" i="28"/>
  <c r="F3" i="28"/>
  <c r="D2" i="15" l="1"/>
  <c r="C11" i="27" l="1"/>
  <c r="K3" i="28" l="1"/>
  <c r="C10" i="27" l="1"/>
  <c r="B6" i="12" l="1"/>
  <c r="C2" i="27" l="1"/>
  <c r="C8" i="27" l="1"/>
  <c r="C9" i="27"/>
  <c r="B9" i="12" l="1"/>
  <c r="B10" i="12" s="1"/>
  <c r="C7" i="27"/>
  <c r="C6" i="27"/>
  <c r="C5" i="27"/>
  <c r="C4" i="27"/>
  <c r="C3" i="27"/>
  <c r="J3" i="28" l="1"/>
  <c r="B5" i="12"/>
  <c r="L3" i="28" l="1"/>
  <c r="B3" i="12"/>
  <c r="M3" i="28" l="1"/>
  <c r="B7" i="12" s="1"/>
  <c r="B8" i="12" s="1"/>
  <c r="B4" i="12"/>
  <c r="B12" i="12" s="1"/>
  <c r="B14" i="12" s="1"/>
</calcChain>
</file>

<file path=xl/sharedStrings.xml><?xml version="1.0" encoding="utf-8"?>
<sst xmlns="http://schemas.openxmlformats.org/spreadsheetml/2006/main" count="108" uniqueCount="67">
  <si>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</si>
  <si>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</si>
  <si>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</si>
  <si>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</si>
  <si>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</si>
  <si>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</si>
  <si>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</si>
  <si>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</si>
  <si>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</si>
  <si>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</si>
  <si>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</si>
  <si>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</si>
  <si>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</si>
  <si>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</si>
  <si>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</si>
  <si>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</si>
  <si>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</si>
  <si>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</si>
  <si>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</si>
  <si>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</si>
  <si>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</si>
  <si>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</si>
  <si>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</si>
  <si>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</si>
  <si>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</si>
  <si>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</si>
  <si>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</si>
  <si>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</si>
  <si>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</si>
  <si>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</si>
  <si>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</si>
  <si>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</si>
  <si>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</si>
  <si>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</si>
  <si>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</si>
  <si>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</si>
  <si>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</si>
  <si>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</si>
  <si>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</si>
  <si>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</si>
  <si>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</si>
  <si>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</si>
  <si>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</si>
  <si>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</si>
  <si>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</si>
  <si>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</si>
  <si>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</si>
  <si>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</si>
  <si>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</si>
  <si>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grundlag (2019-niveau)</t>
  </si>
  <si>
    <t>Nyt niveau for driftsomkostningerne i den økonomiske ramme 2019</t>
  </si>
  <si>
    <t>Grundlag for de økonomiske rammer 2019 (2017-niveau)</t>
  </si>
  <si>
    <t>Pristalsreguleret FADO (2017 niveau)</t>
  </si>
  <si>
    <t>Pristalsreguleret investeringer (2017 prisniveau)</t>
  </si>
  <si>
    <t>Pristalsreguleret nettofinansielle (2017-prisniveau)</t>
  </si>
  <si>
    <t>Neble og Omegns Vandværk</t>
  </si>
  <si>
    <t>Beluftningsanlæg, kompressorbeluftning</t>
  </si>
  <si>
    <t>SRO-anlæg, vandværk</t>
  </si>
  <si>
    <t>Ø 50mm &lt; Ledningsnet ≤ Ø110 mm</t>
  </si>
  <si>
    <t>Afregningsmålere, mekaniske</t>
  </si>
  <si>
    <t>Boring (inkl. etablering, forerør, filter og prøvepumpning)</t>
  </si>
  <si>
    <t>Elanlæg</t>
  </si>
  <si>
    <t>Instrumenter (flowmåler+tryk transducer+alarmer)</t>
  </si>
  <si>
    <t>Rentvandsbeholder  insitu støbt</t>
  </si>
  <si>
    <t>Afregningsmålere, elektroniske med maksimal gennemstrømning ≤ 4 m3/t</t>
  </si>
  <si>
    <t>Ø110 mm &lt; Ledningsnet ≤ Ø 250 mm</t>
  </si>
  <si>
    <t>Hovedtotal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</si>
</sst>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0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167" fontId="3" fillId="0" borderId="0" xfId="0" applyNumberFormat="1" applyFont="1" applyFill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167" fontId="0" fillId="0" borderId="0" xfId="0" applyNumberFormat="1" applyFill="1" applyBorder="1"/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4.25" zeroHeight="1" x14ac:dyDescent="0.45"/>
  <cols>
    <col min="1" max="1" width="71.1328125" bestFit="1" customWidth="1"/>
    <col min="2" max="2" width="15.73046875" customWidth="1"/>
    <col min="3" max="3" width="9.1328125" customWidth="1"/>
    <col min="4" max="16384" width="9.1328125" hidden="1"/>
  </cols>
  <sheetData>
    <row r="1" spans="1:3" s="70" customFormat="1" ht="18" x14ac:dyDescent="0.55000000000000004">
      <c r="A1" s="70" t="s">
        <v>55</v>
      </c>
    </row>
    <row r="2" spans="1:3" s="20" customFormat="1" ht="14.65" thickBot="1" x14ac:dyDescent="0.5">
      <c r="A2" s="14" t="s">
        <v>5</v>
      </c>
      <c r="B2" s="14" t="s">
        <v>6</v>
      </c>
    </row>
    <row r="3" spans="1:3" x14ac:dyDescent="0.45">
      <c r="A3" s="3" t="s">
        <v>4</v>
      </c>
      <c r="B3" s="28">
        <f>'Faktiske driftsomkostninger'!D2</f>
        <v>223514.92561154789</v>
      </c>
      <c r="C3" t="s">
        <v>8</v>
      </c>
    </row>
    <row r="4" spans="1:3" s="22" customFormat="1" x14ac:dyDescent="0.45">
      <c r="A4" s="2" t="s">
        <v>9</v>
      </c>
      <c r="B4" s="37">
        <f>SUM(B3:B3)</f>
        <v>223514.92561154789</v>
      </c>
      <c r="C4" s="44" t="s">
        <v>8</v>
      </c>
    </row>
    <row r="5" spans="1:3" x14ac:dyDescent="0.45">
      <c r="A5" s="36" t="s">
        <v>0</v>
      </c>
      <c r="B5" s="30">
        <f>Investeringer!D3</f>
        <v>452000.92843157845</v>
      </c>
      <c r="C5" s="19" t="s">
        <v>8</v>
      </c>
    </row>
    <row r="6" spans="1:3" x14ac:dyDescent="0.45">
      <c r="A6" s="3" t="s">
        <v>1</v>
      </c>
      <c r="B6" s="28">
        <f>Investeringer!E3</f>
        <v>107474.13837145947</v>
      </c>
      <c r="C6" t="s">
        <v>8</v>
      </c>
    </row>
    <row r="7" spans="1:3" s="18" customFormat="1" x14ac:dyDescent="0.45">
      <c r="A7" s="3" t="s">
        <v>3</v>
      </c>
      <c r="B7" s="28">
        <f>'Finansielle omkostninger'!M3</f>
        <v>396.06879606879602</v>
      </c>
      <c r="C7" t="s">
        <v>8</v>
      </c>
    </row>
    <row r="8" spans="1:3" s="18" customFormat="1" x14ac:dyDescent="0.45">
      <c r="A8" s="2" t="s">
        <v>38</v>
      </c>
      <c r="B8" s="37">
        <f>SUM(B5:B7)</f>
        <v>559871.13559910667</v>
      </c>
      <c r="C8" s="44" t="s">
        <v>8</v>
      </c>
    </row>
    <row r="9" spans="1:3" s="18" customFormat="1" x14ac:dyDescent="0.45">
      <c r="A9" s="3" t="s">
        <v>7</v>
      </c>
      <c r="B9" s="28">
        <f>'Ikke-påvirkelige omkostninger'!M2</f>
        <v>213769</v>
      </c>
      <c r="C9" t="s">
        <v>8</v>
      </c>
    </row>
    <row r="10" spans="1:3" s="18" customFormat="1" x14ac:dyDescent="0.45">
      <c r="A10" s="2" t="s">
        <v>45</v>
      </c>
      <c r="B10" s="37">
        <f>SUM(B9:B9)</f>
        <v>213769</v>
      </c>
      <c r="C10" s="44" t="s">
        <v>8</v>
      </c>
    </row>
    <row r="11" spans="1:3" x14ac:dyDescent="0.45">
      <c r="A11" s="1"/>
      <c r="B11" s="28"/>
    </row>
    <row r="12" spans="1:3" ht="14.65" thickBot="1" x14ac:dyDescent="0.5">
      <c r="A12" s="23" t="s">
        <v>51</v>
      </c>
      <c r="B12" s="29">
        <f>SUM(B4,B8,B10)</f>
        <v>997155.06121065456</v>
      </c>
      <c r="C12" s="23" t="s">
        <v>2</v>
      </c>
    </row>
    <row r="13" spans="1:3" ht="14.65" thickTop="1" x14ac:dyDescent="0.45"/>
    <row r="14" spans="1:3" ht="14.65" thickBot="1" x14ac:dyDescent="0.5">
      <c r="A14" s="23" t="s">
        <v>49</v>
      </c>
      <c r="B14" s="29">
        <f>B12*Pristalsregulering!C10*Pristalsregulering!C11</f>
        <v>1031752.1039256541</v>
      </c>
      <c r="C14" s="23" t="s">
        <v>2</v>
      </c>
    </row>
    <row r="15" spans="1:3" ht="14.65" hidden="1" thickTop="1" x14ac:dyDescent="0.45">
      <c r="B15" s="43"/>
    </row>
    <row r="16" spans="1:3" hidden="1" x14ac:dyDescent="0.45"/>
    <row r="17" hidden="1" x14ac:dyDescent="0.45"/>
    <row r="18" hidden="1" x14ac:dyDescent="0.45"/>
    <row r="19" hidden="1" x14ac:dyDescent="0.45"/>
    <row r="20" hidden="1" x14ac:dyDescent="0.45"/>
    <row r="21" hidden="1" x14ac:dyDescent="0.45"/>
    <row r="22" hidden="1" x14ac:dyDescent="0.45"/>
    <row r="23" hidden="1" x14ac:dyDescent="0.45"/>
    <row r="24" hidden="1" x14ac:dyDescent="0.45"/>
    <row r="25" hidden="1" x14ac:dyDescent="0.45"/>
    <row r="26" hidden="1" x14ac:dyDescent="0.45"/>
    <row r="27" hidden="1" x14ac:dyDescent="0.45"/>
    <row r="28" hidden="1" x14ac:dyDescent="0.45"/>
    <row r="29" hidden="1" x14ac:dyDescent="0.45"/>
    <row r="30" hidden="1" x14ac:dyDescent="0.45"/>
    <row r="31" hidden="1" x14ac:dyDescent="0.45"/>
    <row r="32" hidden="1" x14ac:dyDescent="0.45"/>
    <row r="33" hidden="1" x14ac:dyDescent="0.45"/>
    <row r="34" hidden="1" x14ac:dyDescent="0.45"/>
    <row r="35" hidden="1" x14ac:dyDescent="0.45"/>
    <row r="36" hidden="1" x14ac:dyDescent="0.45"/>
    <row r="37" hidden="1" x14ac:dyDescent="0.45"/>
    <row r="38" hidden="1" x14ac:dyDescent="0.45"/>
    <row r="39" hidden="1" x14ac:dyDescent="0.45"/>
    <row r="40" hidden="1" x14ac:dyDescent="0.45"/>
    <row r="41" hidden="1" x14ac:dyDescent="0.45"/>
    <row r="42" hidden="1" x14ac:dyDescent="0.45"/>
    <row r="43" hidden="1" x14ac:dyDescent="0.45"/>
    <row r="44" hidden="1" x14ac:dyDescent="0.45"/>
    <row r="45" hidden="1" x14ac:dyDescent="0.45"/>
    <row r="46" hidden="1" x14ac:dyDescent="0.45"/>
    <row r="47" hidden="1" x14ac:dyDescent="0.4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4.25" zeroHeight="1" x14ac:dyDescent="0.45"/>
  <cols>
    <col min="1" max="1" width="5" style="18" bestFit="1" customWidth="1"/>
    <col min="2" max="3" width="15.73046875" style="28" customWidth="1"/>
    <col min="4" max="4" width="44.1328125" style="28" customWidth="1"/>
    <col min="5" max="12" width="0" hidden="1" customWidth="1"/>
    <col min="13" max="16384" width="9.1328125" hidden="1"/>
  </cols>
  <sheetData>
    <row r="1" spans="1:4" s="42" customFormat="1" ht="43.15" thickBot="1" x14ac:dyDescent="0.5">
      <c r="A1" s="40" t="s">
        <v>10</v>
      </c>
      <c r="B1" s="41" t="s">
        <v>11</v>
      </c>
      <c r="C1" s="41" t="s">
        <v>52</v>
      </c>
      <c r="D1" s="9" t="s">
        <v>50</v>
      </c>
    </row>
    <row r="2" spans="1:4" s="19" customFormat="1" ht="14.65" thickTop="1" x14ac:dyDescent="0.45">
      <c r="A2" s="24">
        <v>2018</v>
      </c>
      <c r="B2" s="38">
        <v>213812</v>
      </c>
      <c r="C2" s="39">
        <f>B2/Pristalsregulering!C10</f>
        <v>210134.64373464373</v>
      </c>
      <c r="D2" s="53">
        <f>AVERAGEIF(C2:C4,"&lt;&gt;0")</f>
        <v>223514.92561154789</v>
      </c>
    </row>
    <row r="3" spans="1:4" s="19" customFormat="1" x14ac:dyDescent="0.45">
      <c r="A3" s="24">
        <v>2017</v>
      </c>
      <c r="B3" s="38">
        <v>227638</v>
      </c>
      <c r="C3" s="39">
        <f>B3</f>
        <v>227638</v>
      </c>
      <c r="D3" s="28"/>
    </row>
    <row r="4" spans="1:4" x14ac:dyDescent="0.45">
      <c r="A4" s="24">
        <v>2016</v>
      </c>
      <c r="B4" s="38">
        <v>229853</v>
      </c>
      <c r="C4" s="39">
        <f>B4*Pristalsregulering!C9</f>
        <v>232772.13309999998</v>
      </c>
    </row>
    <row r="5" spans="1:4" hidden="1" x14ac:dyDescent="0.45"/>
    <row r="6" spans="1:4" hidden="1" x14ac:dyDescent="0.4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4.25" zeroHeight="1" x14ac:dyDescent="0.45"/>
  <cols>
    <col min="1" max="1" width="9.1328125" style="18" customWidth="1"/>
    <col min="2" max="2" width="35.59765625" bestFit="1" customWidth="1"/>
    <col min="3" max="3" width="25.86328125" style="54" bestFit="1" customWidth="1"/>
    <col min="4" max="4" width="22.59765625" bestFit="1" customWidth="1"/>
    <col min="5" max="5" width="25.86328125" bestFit="1" customWidth="1"/>
    <col min="6" max="7" width="0" hidden="1" customWidth="1"/>
    <col min="8" max="16384" width="9.1328125" hidden="1"/>
  </cols>
  <sheetData>
    <row r="1" spans="1:5" s="18" customFormat="1" ht="14.65" thickBot="1" x14ac:dyDescent="0.5">
      <c r="A1" s="52"/>
      <c r="B1" s="71" t="s">
        <v>44</v>
      </c>
      <c r="C1" s="72"/>
      <c r="D1" s="73" t="s">
        <v>53</v>
      </c>
      <c r="E1" s="73"/>
    </row>
    <row r="2" spans="1:5" s="18" customFormat="1" ht="14.65" thickTop="1" x14ac:dyDescent="0.45">
      <c r="A2" s="50" t="s">
        <v>10</v>
      </c>
      <c r="B2" s="58" t="s">
        <v>43</v>
      </c>
      <c r="C2" s="24" t="s">
        <v>1</v>
      </c>
      <c r="D2" s="18" t="s">
        <v>0</v>
      </c>
      <c r="E2" s="18" t="s">
        <v>1</v>
      </c>
    </row>
    <row r="3" spans="1:5" s="18" customFormat="1" x14ac:dyDescent="0.45">
      <c r="A3" s="51">
        <v>2018</v>
      </c>
      <c r="B3" s="35">
        <v>411532.52931427234</v>
      </c>
      <c r="C3" s="31">
        <v>105355.98000000001</v>
      </c>
      <c r="D3" s="28">
        <f>B3*Pristalsregulering!C2*Pristalsregulering!C3*Pristalsregulering!C4*Pristalsregulering!C5*Pristalsregulering!C6*Pristalsregulering!C7*Pristalsregulering!C8*Pristalsregulering!C9</f>
        <v>452000.92843157845</v>
      </c>
      <c r="E3" s="28">
        <v>107474.13837145947</v>
      </c>
    </row>
    <row r="4" spans="1:5" s="18" customFormat="1" hidden="1" x14ac:dyDescent="0.45">
      <c r="A4" s="19"/>
      <c r="B4" s="19"/>
      <c r="C4" s="54"/>
    </row>
    <row r="5" spans="1:5" s="22" customFormat="1" hidden="1" x14ac:dyDescent="0.45">
      <c r="A5" s="4"/>
      <c r="B5" s="4"/>
      <c r="C5" s="55"/>
    </row>
    <row r="6" spans="1:5" hidden="1" x14ac:dyDescent="0.45">
      <c r="A6" s="21"/>
      <c r="B6" s="49"/>
      <c r="C6" s="56"/>
    </row>
    <row r="7" spans="1:5" hidden="1" x14ac:dyDescent="0.4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45"/>
  <cols>
    <col min="1" max="1" width="5" style="18" bestFit="1" customWidth="1"/>
    <col min="2" max="3" width="15.73046875" style="18" customWidth="1"/>
    <col min="4" max="4" width="18.1328125" style="18" bestFit="1" customWidth="1"/>
    <col min="5" max="5" width="15.73046875" style="24" customWidth="1"/>
    <col min="6" max="7" width="15.73046875" style="18" customWidth="1"/>
    <col min="8" max="8" width="18.1328125" style="18" bestFit="1" customWidth="1"/>
    <col min="9" max="9" width="15.73046875" style="24" customWidth="1"/>
    <col min="10" max="11" width="15.73046875" style="18" customWidth="1"/>
    <col min="12" max="12" width="15.73046875" style="24" customWidth="1"/>
    <col min="13" max="13" width="15.73046875" style="18" customWidth="1"/>
    <col min="14" max="18" width="0" style="18" hidden="1" customWidth="1"/>
    <col min="19" max="16384" width="9.1328125" style="18" hidden="1"/>
  </cols>
  <sheetData>
    <row r="1" spans="1:14" ht="14.65" thickBot="1" x14ac:dyDescent="0.5">
      <c r="A1" s="25"/>
      <c r="B1" s="74" t="s">
        <v>31</v>
      </c>
      <c r="C1" s="75"/>
      <c r="D1" s="75"/>
      <c r="E1" s="75"/>
      <c r="F1" s="71" t="s">
        <v>54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4.65" thickTop="1" x14ac:dyDescent="0.4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46</v>
      </c>
      <c r="M2" s="4" t="s">
        <v>19</v>
      </c>
      <c r="N2" s="27"/>
    </row>
    <row r="3" spans="1:14" ht="14.25" x14ac:dyDescent="0.45">
      <c r="A3" s="24">
        <v>2018</v>
      </c>
      <c r="B3" s="35">
        <v>0</v>
      </c>
      <c r="C3" s="30">
        <v>403</v>
      </c>
      <c r="D3" s="30">
        <v>0</v>
      </c>
      <c r="E3" s="33">
        <v>0</v>
      </c>
      <c r="F3" s="30">
        <f>B3/Pristalsregulering!$C$10</f>
        <v>0</v>
      </c>
      <c r="G3" s="30">
        <f>C3/Pristalsregulering!$C$10</f>
        <v>396.06879606879602</v>
      </c>
      <c r="H3" s="30">
        <f>D3/Pristalsregulering!$C$10</f>
        <v>0</v>
      </c>
      <c r="I3" s="33">
        <f>E3/Pristalsregulering!$C$10</f>
        <v>0</v>
      </c>
      <c r="J3" s="32">
        <f>AVERAGE(F3:F5)</f>
        <v>0</v>
      </c>
      <c r="K3" s="32">
        <f>G3</f>
        <v>396.06879606879602</v>
      </c>
      <c r="L3" s="33">
        <f>AVERAGE(H3:H5)+AVERAGE(I3:I5)</f>
        <v>0</v>
      </c>
      <c r="M3" s="34">
        <f>SUM(J3:L3)</f>
        <v>396.06879606879602</v>
      </c>
      <c r="N3" s="19"/>
    </row>
    <row r="4" spans="1:14" ht="14.25" x14ac:dyDescent="0.45">
      <c r="A4" s="24">
        <v>2017</v>
      </c>
      <c r="B4" s="35">
        <v>0</v>
      </c>
      <c r="C4" s="30">
        <v>0</v>
      </c>
      <c r="D4" s="30">
        <v>0</v>
      </c>
      <c r="E4" s="31">
        <v>0</v>
      </c>
      <c r="F4" s="30">
        <f>B4</f>
        <v>0</v>
      </c>
      <c r="G4" s="30">
        <f>C4</f>
        <v>0</v>
      </c>
      <c r="H4" s="30">
        <f>D4</f>
        <v>0</v>
      </c>
      <c r="I4" s="31">
        <f>E4</f>
        <v>0</v>
      </c>
      <c r="J4" s="30"/>
      <c r="L4" s="31"/>
      <c r="M4" s="28"/>
    </row>
    <row r="5" spans="1:14" ht="14.25" x14ac:dyDescent="0.45">
      <c r="A5" s="24">
        <v>2016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B5*Pristalsregulering!$C$9</f>
        <v>0</v>
      </c>
      <c r="G5" s="30">
        <f>C5*Pristalsregulering!$C$9</f>
        <v>0</v>
      </c>
      <c r="H5" s="30">
        <f>D5*Pristalsregulering!$C$9</f>
        <v>0</v>
      </c>
      <c r="I5" s="31">
        <f>E5*Pristalsregulering!$C$9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4.25" zeroHeight="1" x14ac:dyDescent="0.45"/>
  <cols>
    <col min="1" max="1" width="5" style="21" bestFit="1" customWidth="1"/>
    <col min="2" max="2" width="34.265625" style="21" bestFit="1" customWidth="1"/>
    <col min="3" max="3" width="24" style="21" bestFit="1" customWidth="1"/>
    <col min="4" max="4" width="16.3984375" style="21" bestFit="1" customWidth="1"/>
    <col min="5" max="5" width="23.73046875" style="21" bestFit="1" customWidth="1"/>
    <col min="6" max="6" width="15.73046875" style="21" customWidth="1"/>
    <col min="7" max="7" width="25" style="21" bestFit="1" customWidth="1"/>
    <col min="8" max="8" width="16.59765625" style="21" bestFit="1" customWidth="1"/>
    <col min="9" max="9" width="51.73046875" style="21" bestFit="1" customWidth="1"/>
    <col min="10" max="10" width="44.59765625" style="21" bestFit="1" customWidth="1"/>
    <col min="11" max="11" width="44.59765625" style="21" customWidth="1"/>
    <col min="12" max="12" width="16.86328125" style="26" bestFit="1" customWidth="1"/>
    <col min="13" max="13" width="15.73046875" style="21" customWidth="1"/>
    <col min="14" max="17" width="0" style="21" hidden="1" customWidth="1"/>
    <col min="18" max="16384" width="9.1328125" style="21" hidden="1"/>
  </cols>
  <sheetData>
    <row r="1" spans="1:13" s="17" customFormat="1" ht="14.65" thickBot="1" x14ac:dyDescent="0.5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41</v>
      </c>
      <c r="L1" s="48" t="s">
        <v>30</v>
      </c>
      <c r="M1" s="12" t="s">
        <v>19</v>
      </c>
    </row>
    <row r="2" spans="1:13" ht="14.65" thickTop="1" x14ac:dyDescent="0.45">
      <c r="A2" s="26">
        <v>2017</v>
      </c>
      <c r="B2" s="32"/>
      <c r="C2" s="32"/>
      <c r="D2" s="32"/>
      <c r="E2" s="32"/>
      <c r="F2" s="32"/>
      <c r="G2" s="32">
        <v>213769</v>
      </c>
      <c r="H2" s="32"/>
      <c r="I2" s="32"/>
      <c r="J2" s="32"/>
      <c r="K2" s="32"/>
      <c r="L2" s="33"/>
      <c r="M2" s="34">
        <f>SUM(B2:L2)</f>
        <v>213769</v>
      </c>
    </row>
    <row r="3" spans="1:13" hidden="1" x14ac:dyDescent="0.4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4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4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30"/>
  <sheetViews>
    <sheetView showGridLines="0" zoomScale="90" zoomScaleNormal="90" workbookViewId="0">
      <selection activeCell="K23" sqref="K23"/>
    </sheetView>
  </sheetViews>
  <sheetFormatPr defaultColWidth="9.1328125" defaultRowHeight="14.25" x14ac:dyDescent="0.45"/>
  <cols>
    <col min="1" max="1" width="71.265625" style="18" bestFit="1" customWidth="1"/>
    <col min="2" max="91" width="11.86328125" style="18" bestFit="1" customWidth="1"/>
    <col min="92" max="16384" width="9.1328125" style="18"/>
  </cols>
  <sheetData>
    <row r="1" spans="1:93" x14ac:dyDescent="0.4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</row>
    <row r="2" spans="1:93" x14ac:dyDescent="0.45">
      <c r="A2" s="61"/>
      <c r="B2" s="62">
        <v>23621.426666666666</v>
      </c>
      <c r="C2" s="62">
        <v>40242.188333333339</v>
      </c>
      <c r="D2" s="62">
        <v>40242.188333333339</v>
      </c>
      <c r="E2" s="62">
        <v>40242.188333333339</v>
      </c>
      <c r="F2" s="62">
        <v>40242.188333333339</v>
      </c>
      <c r="G2" s="62">
        <v>40242.188333333339</v>
      </c>
      <c r="H2" s="62">
        <v>43865.08833333334</v>
      </c>
      <c r="I2" s="62">
        <v>62386.08833333334</v>
      </c>
      <c r="J2" s="62">
        <v>80152.488333333342</v>
      </c>
      <c r="K2" s="62">
        <v>105355.98000000001</v>
      </c>
      <c r="L2" s="62">
        <v>85179.180000000008</v>
      </c>
      <c r="M2" s="62">
        <v>80068.58</v>
      </c>
      <c r="N2" s="62">
        <v>80068.58</v>
      </c>
      <c r="O2" s="62">
        <v>80068.58</v>
      </c>
      <c r="P2" s="62">
        <v>80068.58</v>
      </c>
      <c r="Q2" s="62">
        <v>80068.58</v>
      </c>
      <c r="R2" s="62">
        <v>80068.58</v>
      </c>
      <c r="S2" s="62">
        <v>61547.58</v>
      </c>
      <c r="T2" s="62">
        <v>43781.180000000008</v>
      </c>
      <c r="U2" s="62">
        <v>37851.480000000003</v>
      </c>
      <c r="V2" s="62">
        <v>37851.480000000003</v>
      </c>
      <c r="W2" s="62">
        <v>35265.58</v>
      </c>
      <c r="X2" s="62">
        <v>35265.58</v>
      </c>
      <c r="Y2" s="62">
        <v>35265.58</v>
      </c>
      <c r="Z2" s="62">
        <v>35265.58</v>
      </c>
      <c r="AA2" s="62">
        <v>34797.58</v>
      </c>
      <c r="AB2" s="62">
        <v>34797.58</v>
      </c>
      <c r="AC2" s="62">
        <v>34797.58</v>
      </c>
      <c r="AD2" s="62">
        <v>34797.58</v>
      </c>
      <c r="AE2" s="62">
        <v>34797.58</v>
      </c>
      <c r="AF2" s="62">
        <v>34797.58</v>
      </c>
      <c r="AG2" s="62">
        <v>31907.713333333333</v>
      </c>
      <c r="AH2" s="62">
        <v>31907.713333333333</v>
      </c>
      <c r="AI2" s="62">
        <v>31907.713333333333</v>
      </c>
      <c r="AJ2" s="62">
        <v>31907.713333333333</v>
      </c>
      <c r="AK2" s="62">
        <v>31907.713333333333</v>
      </c>
      <c r="AL2" s="62">
        <v>28284.813333333335</v>
      </c>
      <c r="AM2" s="62">
        <v>28284.813333333335</v>
      </c>
      <c r="AN2" s="62">
        <v>28284.813333333335</v>
      </c>
      <c r="AO2" s="62">
        <v>11618.146666666667</v>
      </c>
      <c r="AP2" s="62">
        <v>11618.146666666667</v>
      </c>
      <c r="AQ2" s="62">
        <v>11618.146666666667</v>
      </c>
      <c r="AR2" s="62">
        <v>11618.146666666667</v>
      </c>
      <c r="AS2" s="62">
        <v>11618.146666666667</v>
      </c>
      <c r="AT2" s="62">
        <v>11618.146666666667</v>
      </c>
      <c r="AU2" s="62">
        <v>11618.146666666667</v>
      </c>
      <c r="AV2" s="62">
        <v>11618.146666666667</v>
      </c>
      <c r="AW2" s="62">
        <v>11618.146666666667</v>
      </c>
      <c r="AX2" s="62">
        <v>11618.146666666667</v>
      </c>
      <c r="AY2" s="62">
        <v>11618.146666666667</v>
      </c>
      <c r="AZ2" s="62">
        <v>11618.146666666667</v>
      </c>
      <c r="BA2" s="62">
        <v>6976.626666666667</v>
      </c>
      <c r="BB2" s="62">
        <v>6976.626666666667</v>
      </c>
      <c r="BC2" s="62">
        <v>6976.626666666667</v>
      </c>
      <c r="BD2" s="62">
        <v>6976.626666666667</v>
      </c>
      <c r="BE2" s="62">
        <v>6976.626666666667</v>
      </c>
      <c r="BF2" s="62">
        <v>6976.626666666667</v>
      </c>
      <c r="BG2" s="62">
        <v>6976.626666666667</v>
      </c>
      <c r="BH2" s="62">
        <v>6976.626666666667</v>
      </c>
      <c r="BI2" s="62">
        <v>6976.626666666667</v>
      </c>
      <c r="BJ2" s="62">
        <v>6976.626666666667</v>
      </c>
      <c r="BK2" s="62">
        <v>6976.626666666667</v>
      </c>
      <c r="BL2" s="62">
        <v>6976.626666666667</v>
      </c>
      <c r="BM2" s="62">
        <v>6976.626666666667</v>
      </c>
      <c r="BN2" s="62">
        <v>6976.626666666667</v>
      </c>
      <c r="BO2" s="62">
        <v>6976.626666666667</v>
      </c>
      <c r="BP2" s="62">
        <v>6976.626666666667</v>
      </c>
      <c r="BQ2" s="62">
        <v>6976.626666666667</v>
      </c>
      <c r="BR2" s="62">
        <v>6976.626666666667</v>
      </c>
      <c r="BS2" s="62">
        <v>6976.626666666667</v>
      </c>
      <c r="BT2" s="62">
        <v>6976.626666666667</v>
      </c>
      <c r="BU2" s="62">
        <v>6976.626666666667</v>
      </c>
      <c r="BV2" s="62">
        <v>6976.626666666667</v>
      </c>
      <c r="BW2" s="62">
        <v>6976.626666666667</v>
      </c>
      <c r="BX2" s="62">
        <v>6976.626666666667</v>
      </c>
      <c r="BY2" s="62">
        <v>4000</v>
      </c>
      <c r="BZ2" s="62">
        <v>4000</v>
      </c>
      <c r="CA2" s="62">
        <v>4000</v>
      </c>
      <c r="CB2" s="62">
        <v>4000</v>
      </c>
      <c r="CC2" s="62">
        <v>4000</v>
      </c>
      <c r="CD2" s="62">
        <v>4000</v>
      </c>
      <c r="CE2" s="62">
        <v>4000</v>
      </c>
      <c r="CF2" s="62">
        <v>4000</v>
      </c>
      <c r="CG2" s="62">
        <v>4000</v>
      </c>
      <c r="CH2" s="63"/>
      <c r="CI2" s="63"/>
      <c r="CJ2" s="63"/>
      <c r="CK2" s="63"/>
      <c r="CL2" s="63"/>
      <c r="CM2" s="63"/>
      <c r="CN2" s="21"/>
      <c r="CO2" s="21"/>
    </row>
    <row r="3" spans="1:93" x14ac:dyDescent="0.45">
      <c r="A3" s="64">
        <v>2010</v>
      </c>
      <c r="B3" s="65">
        <v>23621.426666666666</v>
      </c>
      <c r="C3" s="65">
        <v>23621.426666666666</v>
      </c>
      <c r="D3" s="65">
        <v>23621.426666666666</v>
      </c>
      <c r="E3" s="65">
        <v>23621.426666666666</v>
      </c>
      <c r="F3" s="65">
        <v>23621.426666666666</v>
      </c>
      <c r="G3" s="65">
        <v>23621.426666666666</v>
      </c>
      <c r="H3" s="65">
        <v>23621.426666666666</v>
      </c>
      <c r="I3" s="65">
        <v>23621.426666666666</v>
      </c>
      <c r="J3" s="65">
        <v>23621.426666666666</v>
      </c>
      <c r="K3" s="65">
        <v>23621.426666666666</v>
      </c>
      <c r="L3" s="65">
        <v>3444.6266666666666</v>
      </c>
      <c r="M3" s="65">
        <v>3444.6266666666666</v>
      </c>
      <c r="N3" s="65">
        <v>3444.6266666666666</v>
      </c>
      <c r="O3" s="65">
        <v>3444.6266666666666</v>
      </c>
      <c r="P3" s="65">
        <v>3444.6266666666666</v>
      </c>
      <c r="Q3" s="65">
        <v>3444.6266666666666</v>
      </c>
      <c r="R3" s="65">
        <v>3444.6266666666666</v>
      </c>
      <c r="S3" s="65">
        <v>3444.6266666666666</v>
      </c>
      <c r="T3" s="65">
        <v>3444.6266666666666</v>
      </c>
      <c r="U3" s="65">
        <v>3444.6266666666666</v>
      </c>
      <c r="V3" s="65">
        <v>3444.6266666666666</v>
      </c>
      <c r="W3" s="65">
        <v>3444.6266666666666</v>
      </c>
      <c r="X3" s="65">
        <v>3444.6266666666666</v>
      </c>
      <c r="Y3" s="65">
        <v>3444.6266666666666</v>
      </c>
      <c r="Z3" s="65">
        <v>3444.6266666666666</v>
      </c>
      <c r="AA3" s="65">
        <v>2976.6266666666666</v>
      </c>
      <c r="AB3" s="65">
        <v>2976.6266666666666</v>
      </c>
      <c r="AC3" s="65">
        <v>2976.6266666666666</v>
      </c>
      <c r="AD3" s="65">
        <v>2976.6266666666666</v>
      </c>
      <c r="AE3" s="65">
        <v>2976.6266666666666</v>
      </c>
      <c r="AF3" s="65">
        <v>2976.6266666666666</v>
      </c>
      <c r="AG3" s="65">
        <v>2976.6266666666666</v>
      </c>
      <c r="AH3" s="65">
        <v>2976.6266666666666</v>
      </c>
      <c r="AI3" s="65">
        <v>2976.6266666666666</v>
      </c>
      <c r="AJ3" s="65">
        <v>2976.6266666666666</v>
      </c>
      <c r="AK3" s="65">
        <v>2976.6266666666666</v>
      </c>
      <c r="AL3" s="65">
        <v>2976.6266666666666</v>
      </c>
      <c r="AM3" s="65">
        <v>2976.6266666666666</v>
      </c>
      <c r="AN3" s="65">
        <v>2976.6266666666666</v>
      </c>
      <c r="AO3" s="65">
        <v>2976.6266666666666</v>
      </c>
      <c r="AP3" s="65">
        <v>2976.6266666666666</v>
      </c>
      <c r="AQ3" s="65">
        <v>2976.6266666666666</v>
      </c>
      <c r="AR3" s="65">
        <v>2976.6266666666666</v>
      </c>
      <c r="AS3" s="65">
        <v>2976.6266666666666</v>
      </c>
      <c r="AT3" s="65">
        <v>2976.6266666666666</v>
      </c>
      <c r="AU3" s="65">
        <v>2976.6266666666666</v>
      </c>
      <c r="AV3" s="65">
        <v>2976.6266666666666</v>
      </c>
      <c r="AW3" s="65">
        <v>2976.6266666666666</v>
      </c>
      <c r="AX3" s="65">
        <v>2976.6266666666666</v>
      </c>
      <c r="AY3" s="65">
        <v>2976.6266666666666</v>
      </c>
      <c r="AZ3" s="65">
        <v>2976.6266666666666</v>
      </c>
      <c r="BA3" s="65">
        <v>2976.6266666666666</v>
      </c>
      <c r="BB3" s="65">
        <v>2976.6266666666666</v>
      </c>
      <c r="BC3" s="65">
        <v>2976.6266666666666</v>
      </c>
      <c r="BD3" s="65">
        <v>2976.6266666666666</v>
      </c>
      <c r="BE3" s="65">
        <v>2976.6266666666666</v>
      </c>
      <c r="BF3" s="65">
        <v>2976.6266666666666</v>
      </c>
      <c r="BG3" s="65">
        <v>2976.6266666666666</v>
      </c>
      <c r="BH3" s="65">
        <v>2976.6266666666666</v>
      </c>
      <c r="BI3" s="65">
        <v>2976.6266666666666</v>
      </c>
      <c r="BJ3" s="65">
        <v>2976.6266666666666</v>
      </c>
      <c r="BK3" s="65">
        <v>2976.6266666666666</v>
      </c>
      <c r="BL3" s="65">
        <v>2976.6266666666666</v>
      </c>
      <c r="BM3" s="65">
        <v>2976.6266666666666</v>
      </c>
      <c r="BN3" s="65">
        <v>2976.6266666666666</v>
      </c>
      <c r="BO3" s="65">
        <v>2976.6266666666666</v>
      </c>
      <c r="BP3" s="65">
        <v>2976.6266666666666</v>
      </c>
      <c r="BQ3" s="65">
        <v>2976.6266666666666</v>
      </c>
      <c r="BR3" s="65">
        <v>2976.6266666666666</v>
      </c>
      <c r="BS3" s="65">
        <v>2976.6266666666666</v>
      </c>
      <c r="BT3" s="65">
        <v>2976.6266666666666</v>
      </c>
      <c r="BU3" s="65">
        <v>2976.6266666666666</v>
      </c>
      <c r="BV3" s="65">
        <v>2976.6266666666666</v>
      </c>
      <c r="BW3" s="65">
        <v>2976.6266666666666</v>
      </c>
      <c r="BX3" s="65">
        <v>2976.6266666666666</v>
      </c>
      <c r="BY3" s="65"/>
      <c r="BZ3" s="65"/>
      <c r="CA3" s="65"/>
      <c r="CB3" s="65"/>
      <c r="CC3" s="65"/>
      <c r="CD3" s="65"/>
      <c r="CE3" s="65"/>
      <c r="CF3" s="65"/>
      <c r="CG3" s="65"/>
      <c r="CH3" s="63"/>
      <c r="CI3" s="63"/>
      <c r="CJ3" s="63"/>
      <c r="CK3" s="63"/>
      <c r="CL3" s="63"/>
      <c r="CM3" s="63"/>
      <c r="CN3" s="21"/>
      <c r="CO3" s="21"/>
    </row>
    <row r="4" spans="1:93" x14ac:dyDescent="0.45">
      <c r="A4" s="66" t="s">
        <v>56</v>
      </c>
      <c r="B4" s="53">
        <v>468</v>
      </c>
      <c r="C4" s="53">
        <v>468</v>
      </c>
      <c r="D4" s="53">
        <v>468</v>
      </c>
      <c r="E4" s="53">
        <v>468</v>
      </c>
      <c r="F4" s="53">
        <v>468</v>
      </c>
      <c r="G4" s="53">
        <v>468</v>
      </c>
      <c r="H4" s="53">
        <v>468</v>
      </c>
      <c r="I4" s="53">
        <v>468</v>
      </c>
      <c r="J4" s="53">
        <v>468</v>
      </c>
      <c r="K4" s="53">
        <v>468</v>
      </c>
      <c r="L4" s="53">
        <v>468</v>
      </c>
      <c r="M4" s="53">
        <v>468</v>
      </c>
      <c r="N4" s="53">
        <v>468</v>
      </c>
      <c r="O4" s="53">
        <v>468</v>
      </c>
      <c r="P4" s="53">
        <v>468</v>
      </c>
      <c r="Q4" s="53">
        <v>468</v>
      </c>
      <c r="R4" s="53">
        <v>468</v>
      </c>
      <c r="S4" s="53">
        <v>468</v>
      </c>
      <c r="T4" s="53">
        <v>468</v>
      </c>
      <c r="U4" s="53">
        <v>468</v>
      </c>
      <c r="V4" s="53">
        <v>468</v>
      </c>
      <c r="W4" s="53">
        <v>468</v>
      </c>
      <c r="X4" s="53">
        <v>468</v>
      </c>
      <c r="Y4" s="53">
        <v>468</v>
      </c>
      <c r="Z4" s="53">
        <v>468</v>
      </c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67"/>
      <c r="CI4" s="67"/>
      <c r="CJ4" s="67"/>
      <c r="CK4" s="67"/>
      <c r="CL4" s="67"/>
      <c r="CM4" s="67"/>
      <c r="CN4" s="21"/>
      <c r="CO4" s="21"/>
    </row>
    <row r="5" spans="1:93" x14ac:dyDescent="0.45">
      <c r="A5" s="66" t="s">
        <v>57</v>
      </c>
      <c r="B5" s="53">
        <v>20176.8</v>
      </c>
      <c r="C5" s="53">
        <v>20176.8</v>
      </c>
      <c r="D5" s="53">
        <v>20176.8</v>
      </c>
      <c r="E5" s="53">
        <v>20176.8</v>
      </c>
      <c r="F5" s="53">
        <v>20176.8</v>
      </c>
      <c r="G5" s="53">
        <v>20176.8</v>
      </c>
      <c r="H5" s="53">
        <v>20176.8</v>
      </c>
      <c r="I5" s="53">
        <v>20176.8</v>
      </c>
      <c r="J5" s="53">
        <v>20176.8</v>
      </c>
      <c r="K5" s="53">
        <v>20176.8</v>
      </c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67"/>
      <c r="CI5" s="67"/>
      <c r="CJ5" s="67"/>
      <c r="CK5" s="67"/>
      <c r="CL5" s="67"/>
      <c r="CM5" s="67"/>
      <c r="CN5" s="21"/>
      <c r="CO5" s="21"/>
    </row>
    <row r="6" spans="1:93" x14ac:dyDescent="0.45">
      <c r="A6" s="66" t="s">
        <v>58</v>
      </c>
      <c r="B6" s="53">
        <v>2976.6266666666666</v>
      </c>
      <c r="C6" s="53">
        <v>2976.6266666666666</v>
      </c>
      <c r="D6" s="53">
        <v>2976.6266666666666</v>
      </c>
      <c r="E6" s="53">
        <v>2976.6266666666666</v>
      </c>
      <c r="F6" s="53">
        <v>2976.6266666666666</v>
      </c>
      <c r="G6" s="53">
        <v>2976.6266666666666</v>
      </c>
      <c r="H6" s="53">
        <v>2976.6266666666666</v>
      </c>
      <c r="I6" s="53">
        <v>2976.6266666666666</v>
      </c>
      <c r="J6" s="53">
        <v>2976.6266666666666</v>
      </c>
      <c r="K6" s="53">
        <v>2976.6266666666666</v>
      </c>
      <c r="L6" s="53">
        <v>2976.6266666666666</v>
      </c>
      <c r="M6" s="53">
        <v>2976.6266666666666</v>
      </c>
      <c r="N6" s="53">
        <v>2976.6266666666666</v>
      </c>
      <c r="O6" s="53">
        <v>2976.6266666666666</v>
      </c>
      <c r="P6" s="53">
        <v>2976.6266666666666</v>
      </c>
      <c r="Q6" s="53">
        <v>2976.6266666666666</v>
      </c>
      <c r="R6" s="53">
        <v>2976.6266666666666</v>
      </c>
      <c r="S6" s="53">
        <v>2976.6266666666666</v>
      </c>
      <c r="T6" s="53">
        <v>2976.6266666666666</v>
      </c>
      <c r="U6" s="53">
        <v>2976.6266666666666</v>
      </c>
      <c r="V6" s="53">
        <v>2976.6266666666666</v>
      </c>
      <c r="W6" s="53">
        <v>2976.6266666666666</v>
      </c>
      <c r="X6" s="53">
        <v>2976.6266666666666</v>
      </c>
      <c r="Y6" s="53">
        <v>2976.6266666666666</v>
      </c>
      <c r="Z6" s="53">
        <v>2976.6266666666666</v>
      </c>
      <c r="AA6" s="53">
        <v>2976.6266666666666</v>
      </c>
      <c r="AB6" s="53">
        <v>2976.6266666666666</v>
      </c>
      <c r="AC6" s="53">
        <v>2976.6266666666666</v>
      </c>
      <c r="AD6" s="53">
        <v>2976.6266666666666</v>
      </c>
      <c r="AE6" s="53">
        <v>2976.6266666666666</v>
      </c>
      <c r="AF6" s="53">
        <v>2976.6266666666666</v>
      </c>
      <c r="AG6" s="53">
        <v>2976.6266666666666</v>
      </c>
      <c r="AH6" s="53">
        <v>2976.6266666666666</v>
      </c>
      <c r="AI6" s="53">
        <v>2976.6266666666666</v>
      </c>
      <c r="AJ6" s="53">
        <v>2976.6266666666666</v>
      </c>
      <c r="AK6" s="53">
        <v>2976.6266666666666</v>
      </c>
      <c r="AL6" s="53">
        <v>2976.6266666666666</v>
      </c>
      <c r="AM6" s="53">
        <v>2976.6266666666666</v>
      </c>
      <c r="AN6" s="53">
        <v>2976.6266666666666</v>
      </c>
      <c r="AO6" s="53">
        <v>2976.6266666666666</v>
      </c>
      <c r="AP6" s="53">
        <v>2976.6266666666666</v>
      </c>
      <c r="AQ6" s="53">
        <v>2976.6266666666666</v>
      </c>
      <c r="AR6" s="53">
        <v>2976.6266666666666</v>
      </c>
      <c r="AS6" s="53">
        <v>2976.6266666666666</v>
      </c>
      <c r="AT6" s="53">
        <v>2976.6266666666666</v>
      </c>
      <c r="AU6" s="53">
        <v>2976.6266666666666</v>
      </c>
      <c r="AV6" s="53">
        <v>2976.6266666666666</v>
      </c>
      <c r="AW6" s="53">
        <v>2976.6266666666666</v>
      </c>
      <c r="AX6" s="53">
        <v>2976.6266666666666</v>
      </c>
      <c r="AY6" s="53">
        <v>2976.6266666666666</v>
      </c>
      <c r="AZ6" s="53">
        <v>2976.6266666666666</v>
      </c>
      <c r="BA6" s="53">
        <v>2976.6266666666666</v>
      </c>
      <c r="BB6" s="53">
        <v>2976.6266666666666</v>
      </c>
      <c r="BC6" s="53">
        <v>2976.6266666666666</v>
      </c>
      <c r="BD6" s="53">
        <v>2976.6266666666666</v>
      </c>
      <c r="BE6" s="53">
        <v>2976.6266666666666</v>
      </c>
      <c r="BF6" s="53">
        <v>2976.6266666666666</v>
      </c>
      <c r="BG6" s="53">
        <v>2976.6266666666666</v>
      </c>
      <c r="BH6" s="53">
        <v>2976.6266666666666</v>
      </c>
      <c r="BI6" s="53">
        <v>2976.6266666666666</v>
      </c>
      <c r="BJ6" s="53">
        <v>2976.6266666666666</v>
      </c>
      <c r="BK6" s="53">
        <v>2976.6266666666666</v>
      </c>
      <c r="BL6" s="53">
        <v>2976.6266666666666</v>
      </c>
      <c r="BM6" s="53">
        <v>2976.6266666666666</v>
      </c>
      <c r="BN6" s="53">
        <v>2976.6266666666666</v>
      </c>
      <c r="BO6" s="53">
        <v>2976.6266666666666</v>
      </c>
      <c r="BP6" s="53">
        <v>2976.6266666666666</v>
      </c>
      <c r="BQ6" s="53">
        <v>2976.6266666666666</v>
      </c>
      <c r="BR6" s="53">
        <v>2976.6266666666666</v>
      </c>
      <c r="BS6" s="53">
        <v>2976.6266666666666</v>
      </c>
      <c r="BT6" s="53">
        <v>2976.6266666666666</v>
      </c>
      <c r="BU6" s="53">
        <v>2976.6266666666666</v>
      </c>
      <c r="BV6" s="53">
        <v>2976.6266666666666</v>
      </c>
      <c r="BW6" s="53">
        <v>2976.6266666666666</v>
      </c>
      <c r="BX6" s="53">
        <v>2976.6266666666666</v>
      </c>
      <c r="BY6" s="53"/>
      <c r="BZ6" s="53"/>
      <c r="CA6" s="53"/>
      <c r="CB6" s="53"/>
      <c r="CC6" s="53"/>
      <c r="CD6" s="53"/>
      <c r="CE6" s="53"/>
      <c r="CF6" s="53"/>
      <c r="CG6" s="53"/>
      <c r="CH6" s="67"/>
      <c r="CI6" s="67"/>
      <c r="CJ6" s="67"/>
      <c r="CK6" s="67"/>
      <c r="CL6" s="67"/>
      <c r="CM6" s="67"/>
      <c r="CN6" s="21"/>
      <c r="CO6" s="21"/>
    </row>
    <row r="7" spans="1:93" x14ac:dyDescent="0.45">
      <c r="A7" s="64">
        <v>2011</v>
      </c>
      <c r="B7" s="65"/>
      <c r="C7" s="65">
        <v>16620.761666666665</v>
      </c>
      <c r="D7" s="65">
        <v>16620.761666666665</v>
      </c>
      <c r="E7" s="65">
        <v>16620.761666666665</v>
      </c>
      <c r="F7" s="65">
        <v>16620.761666666665</v>
      </c>
      <c r="G7" s="65">
        <v>16620.761666666665</v>
      </c>
      <c r="H7" s="65">
        <v>16620.761666666665</v>
      </c>
      <c r="I7" s="65">
        <v>16620.761666666665</v>
      </c>
      <c r="J7" s="65">
        <v>16620.761666666665</v>
      </c>
      <c r="K7" s="65">
        <v>15227.886666666667</v>
      </c>
      <c r="L7" s="65">
        <v>15227.886666666667</v>
      </c>
      <c r="M7" s="65">
        <v>10117.286666666667</v>
      </c>
      <c r="N7" s="65">
        <v>10117.286666666667</v>
      </c>
      <c r="O7" s="65">
        <v>10117.286666666667</v>
      </c>
      <c r="P7" s="65">
        <v>10117.286666666667</v>
      </c>
      <c r="Q7" s="65">
        <v>10117.286666666667</v>
      </c>
      <c r="R7" s="65">
        <v>10117.286666666667</v>
      </c>
      <c r="S7" s="65">
        <v>10117.286666666667</v>
      </c>
      <c r="T7" s="65">
        <v>10117.286666666667</v>
      </c>
      <c r="U7" s="65">
        <v>10117.286666666667</v>
      </c>
      <c r="V7" s="65">
        <v>10117.286666666667</v>
      </c>
      <c r="W7" s="65">
        <v>7531.3866666666672</v>
      </c>
      <c r="X7" s="65">
        <v>7531.3866666666672</v>
      </c>
      <c r="Y7" s="65">
        <v>7531.3866666666672</v>
      </c>
      <c r="Z7" s="65">
        <v>7531.3866666666672</v>
      </c>
      <c r="AA7" s="65">
        <v>7531.3866666666672</v>
      </c>
      <c r="AB7" s="65">
        <v>7531.3866666666672</v>
      </c>
      <c r="AC7" s="65">
        <v>7531.3866666666672</v>
      </c>
      <c r="AD7" s="65">
        <v>7531.3866666666672</v>
      </c>
      <c r="AE7" s="65">
        <v>7531.3866666666672</v>
      </c>
      <c r="AF7" s="65">
        <v>7531.3866666666672</v>
      </c>
      <c r="AG7" s="65">
        <v>4641.5200000000004</v>
      </c>
      <c r="AH7" s="65">
        <v>4641.5200000000004</v>
      </c>
      <c r="AI7" s="65">
        <v>4641.5200000000004</v>
      </c>
      <c r="AJ7" s="65">
        <v>4641.5200000000004</v>
      </c>
      <c r="AK7" s="65">
        <v>4641.5200000000004</v>
      </c>
      <c r="AL7" s="65">
        <v>4641.5200000000004</v>
      </c>
      <c r="AM7" s="65">
        <v>4641.5200000000004</v>
      </c>
      <c r="AN7" s="65">
        <v>4641.5200000000004</v>
      </c>
      <c r="AO7" s="65">
        <v>4641.5200000000004</v>
      </c>
      <c r="AP7" s="65">
        <v>4641.5200000000004</v>
      </c>
      <c r="AQ7" s="65">
        <v>4641.5200000000004</v>
      </c>
      <c r="AR7" s="65">
        <v>4641.5200000000004</v>
      </c>
      <c r="AS7" s="65">
        <v>4641.5200000000004</v>
      </c>
      <c r="AT7" s="65">
        <v>4641.5200000000004</v>
      </c>
      <c r="AU7" s="65">
        <v>4641.5200000000004</v>
      </c>
      <c r="AV7" s="65">
        <v>4641.5200000000004</v>
      </c>
      <c r="AW7" s="65">
        <v>4641.5200000000004</v>
      </c>
      <c r="AX7" s="65">
        <v>4641.5200000000004</v>
      </c>
      <c r="AY7" s="65">
        <v>4641.5200000000004</v>
      </c>
      <c r="AZ7" s="65">
        <v>4641.5200000000004</v>
      </c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3"/>
      <c r="CI7" s="63"/>
      <c r="CJ7" s="63"/>
      <c r="CK7" s="63"/>
      <c r="CL7" s="63"/>
      <c r="CM7" s="63"/>
      <c r="CN7" s="21"/>
      <c r="CO7" s="21"/>
    </row>
    <row r="8" spans="1:93" x14ac:dyDescent="0.45">
      <c r="A8" s="66" t="s">
        <v>59</v>
      </c>
      <c r="B8" s="53"/>
      <c r="C8" s="53">
        <v>1392.875</v>
      </c>
      <c r="D8" s="53">
        <v>1392.875</v>
      </c>
      <c r="E8" s="53">
        <v>1392.875</v>
      </c>
      <c r="F8" s="53">
        <v>1392.875</v>
      </c>
      <c r="G8" s="53">
        <v>1392.875</v>
      </c>
      <c r="H8" s="53">
        <v>1392.875</v>
      </c>
      <c r="I8" s="53">
        <v>1392.875</v>
      </c>
      <c r="J8" s="53">
        <v>1392.875</v>
      </c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67"/>
      <c r="CI8" s="67"/>
      <c r="CJ8" s="67"/>
      <c r="CK8" s="67"/>
      <c r="CL8" s="67"/>
      <c r="CM8" s="67"/>
      <c r="CN8" s="21"/>
      <c r="CO8" s="21"/>
    </row>
    <row r="9" spans="1:93" x14ac:dyDescent="0.45">
      <c r="A9" s="66" t="s">
        <v>60</v>
      </c>
      <c r="B9" s="53"/>
      <c r="C9" s="53">
        <v>2889.8666666666668</v>
      </c>
      <c r="D9" s="53">
        <v>2889.8666666666668</v>
      </c>
      <c r="E9" s="53">
        <v>2889.8666666666668</v>
      </c>
      <c r="F9" s="53">
        <v>2889.8666666666668</v>
      </c>
      <c r="G9" s="53">
        <v>2889.8666666666668</v>
      </c>
      <c r="H9" s="53">
        <v>2889.8666666666668</v>
      </c>
      <c r="I9" s="53">
        <v>2889.8666666666668</v>
      </c>
      <c r="J9" s="53">
        <v>2889.8666666666668</v>
      </c>
      <c r="K9" s="53">
        <v>2889.8666666666668</v>
      </c>
      <c r="L9" s="53">
        <v>2889.8666666666668</v>
      </c>
      <c r="M9" s="53">
        <v>2889.8666666666668</v>
      </c>
      <c r="N9" s="53">
        <v>2889.8666666666668</v>
      </c>
      <c r="O9" s="53">
        <v>2889.8666666666668</v>
      </c>
      <c r="P9" s="53">
        <v>2889.8666666666668</v>
      </c>
      <c r="Q9" s="53">
        <v>2889.8666666666668</v>
      </c>
      <c r="R9" s="53">
        <v>2889.8666666666668</v>
      </c>
      <c r="S9" s="53">
        <v>2889.8666666666668</v>
      </c>
      <c r="T9" s="53">
        <v>2889.8666666666668</v>
      </c>
      <c r="U9" s="53">
        <v>2889.8666666666668</v>
      </c>
      <c r="V9" s="53">
        <v>2889.8666666666668</v>
      </c>
      <c r="W9" s="53">
        <v>2889.8666666666668</v>
      </c>
      <c r="X9" s="53">
        <v>2889.8666666666668</v>
      </c>
      <c r="Y9" s="53">
        <v>2889.8666666666668</v>
      </c>
      <c r="Z9" s="53">
        <v>2889.8666666666668</v>
      </c>
      <c r="AA9" s="53">
        <v>2889.8666666666668</v>
      </c>
      <c r="AB9" s="53">
        <v>2889.8666666666668</v>
      </c>
      <c r="AC9" s="53">
        <v>2889.8666666666668</v>
      </c>
      <c r="AD9" s="53">
        <v>2889.8666666666668</v>
      </c>
      <c r="AE9" s="53">
        <v>2889.8666666666668</v>
      </c>
      <c r="AF9" s="53">
        <v>2889.8666666666668</v>
      </c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67"/>
      <c r="CI9" s="67"/>
      <c r="CJ9" s="67"/>
      <c r="CK9" s="67"/>
      <c r="CL9" s="67"/>
      <c r="CM9" s="67"/>
      <c r="CN9" s="21"/>
      <c r="CO9" s="21"/>
    </row>
    <row r="10" spans="1:93" x14ac:dyDescent="0.45">
      <c r="A10" s="66" t="s">
        <v>61</v>
      </c>
      <c r="B10" s="53"/>
      <c r="C10" s="53">
        <v>2585.9</v>
      </c>
      <c r="D10" s="53">
        <v>2585.9</v>
      </c>
      <c r="E10" s="53">
        <v>2585.9</v>
      </c>
      <c r="F10" s="53">
        <v>2585.9</v>
      </c>
      <c r="G10" s="53">
        <v>2585.9</v>
      </c>
      <c r="H10" s="53">
        <v>2585.9</v>
      </c>
      <c r="I10" s="53">
        <v>2585.9</v>
      </c>
      <c r="J10" s="53">
        <v>2585.9</v>
      </c>
      <c r="K10" s="53">
        <v>2585.9</v>
      </c>
      <c r="L10" s="53">
        <v>2585.9</v>
      </c>
      <c r="M10" s="53">
        <v>2585.9</v>
      </c>
      <c r="N10" s="53">
        <v>2585.9</v>
      </c>
      <c r="O10" s="53">
        <v>2585.9</v>
      </c>
      <c r="P10" s="53">
        <v>2585.9</v>
      </c>
      <c r="Q10" s="53">
        <v>2585.9</v>
      </c>
      <c r="R10" s="53">
        <v>2585.9</v>
      </c>
      <c r="S10" s="53">
        <v>2585.9</v>
      </c>
      <c r="T10" s="53">
        <v>2585.9</v>
      </c>
      <c r="U10" s="53">
        <v>2585.9</v>
      </c>
      <c r="V10" s="53">
        <v>2585.9</v>
      </c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67"/>
      <c r="CI10" s="67"/>
      <c r="CJ10" s="67"/>
      <c r="CK10" s="67"/>
      <c r="CL10" s="67"/>
      <c r="CM10" s="67"/>
      <c r="CN10" s="21"/>
      <c r="CO10" s="21"/>
    </row>
    <row r="11" spans="1:93" x14ac:dyDescent="0.45">
      <c r="A11" s="66" t="s">
        <v>62</v>
      </c>
      <c r="B11" s="53"/>
      <c r="C11" s="53">
        <v>5110.6000000000004</v>
      </c>
      <c r="D11" s="53">
        <v>5110.6000000000004</v>
      </c>
      <c r="E11" s="53">
        <v>5110.6000000000004</v>
      </c>
      <c r="F11" s="53">
        <v>5110.6000000000004</v>
      </c>
      <c r="G11" s="53">
        <v>5110.6000000000004</v>
      </c>
      <c r="H11" s="53">
        <v>5110.6000000000004</v>
      </c>
      <c r="I11" s="53">
        <v>5110.6000000000004</v>
      </c>
      <c r="J11" s="53">
        <v>5110.6000000000004</v>
      </c>
      <c r="K11" s="53">
        <v>5110.6000000000004</v>
      </c>
      <c r="L11" s="53">
        <v>5110.6000000000004</v>
      </c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67"/>
      <c r="CI11" s="67"/>
      <c r="CJ11" s="67"/>
      <c r="CK11" s="67"/>
      <c r="CL11" s="67"/>
      <c r="CM11" s="67"/>
      <c r="CN11" s="21"/>
      <c r="CO11" s="21"/>
    </row>
    <row r="12" spans="1:93" x14ac:dyDescent="0.45">
      <c r="A12" s="66" t="s">
        <v>63</v>
      </c>
      <c r="B12" s="53"/>
      <c r="C12" s="53">
        <v>4641.5200000000004</v>
      </c>
      <c r="D12" s="53">
        <v>4641.5200000000004</v>
      </c>
      <c r="E12" s="53">
        <v>4641.5200000000004</v>
      </c>
      <c r="F12" s="53">
        <v>4641.5200000000004</v>
      </c>
      <c r="G12" s="53">
        <v>4641.5200000000004</v>
      </c>
      <c r="H12" s="53">
        <v>4641.5200000000004</v>
      </c>
      <c r="I12" s="53">
        <v>4641.5200000000004</v>
      </c>
      <c r="J12" s="53">
        <v>4641.5200000000004</v>
      </c>
      <c r="K12" s="53">
        <v>4641.5200000000004</v>
      </c>
      <c r="L12" s="53">
        <v>4641.5200000000004</v>
      </c>
      <c r="M12" s="53">
        <v>4641.5200000000004</v>
      </c>
      <c r="N12" s="53">
        <v>4641.5200000000004</v>
      </c>
      <c r="O12" s="53">
        <v>4641.5200000000004</v>
      </c>
      <c r="P12" s="53">
        <v>4641.5200000000004</v>
      </c>
      <c r="Q12" s="53">
        <v>4641.5200000000004</v>
      </c>
      <c r="R12" s="53">
        <v>4641.5200000000004</v>
      </c>
      <c r="S12" s="53">
        <v>4641.5200000000004</v>
      </c>
      <c r="T12" s="53">
        <v>4641.5200000000004</v>
      </c>
      <c r="U12" s="53">
        <v>4641.5200000000004</v>
      </c>
      <c r="V12" s="53">
        <v>4641.5200000000004</v>
      </c>
      <c r="W12" s="53">
        <v>4641.5200000000004</v>
      </c>
      <c r="X12" s="53">
        <v>4641.5200000000004</v>
      </c>
      <c r="Y12" s="53">
        <v>4641.5200000000004</v>
      </c>
      <c r="Z12" s="53">
        <v>4641.5200000000004</v>
      </c>
      <c r="AA12" s="53">
        <v>4641.5200000000004</v>
      </c>
      <c r="AB12" s="53">
        <v>4641.5200000000004</v>
      </c>
      <c r="AC12" s="53">
        <v>4641.5200000000004</v>
      </c>
      <c r="AD12" s="53">
        <v>4641.5200000000004</v>
      </c>
      <c r="AE12" s="53">
        <v>4641.5200000000004</v>
      </c>
      <c r="AF12" s="53">
        <v>4641.5200000000004</v>
      </c>
      <c r="AG12" s="53">
        <v>4641.5200000000004</v>
      </c>
      <c r="AH12" s="53">
        <v>4641.5200000000004</v>
      </c>
      <c r="AI12" s="53">
        <v>4641.5200000000004</v>
      </c>
      <c r="AJ12" s="53">
        <v>4641.5200000000004</v>
      </c>
      <c r="AK12" s="53">
        <v>4641.5200000000004</v>
      </c>
      <c r="AL12" s="53">
        <v>4641.5200000000004</v>
      </c>
      <c r="AM12" s="53">
        <v>4641.5200000000004</v>
      </c>
      <c r="AN12" s="53">
        <v>4641.5200000000004</v>
      </c>
      <c r="AO12" s="53">
        <v>4641.5200000000004</v>
      </c>
      <c r="AP12" s="53">
        <v>4641.5200000000004</v>
      </c>
      <c r="AQ12" s="53">
        <v>4641.5200000000004</v>
      </c>
      <c r="AR12" s="53">
        <v>4641.5200000000004</v>
      </c>
      <c r="AS12" s="53">
        <v>4641.5200000000004</v>
      </c>
      <c r="AT12" s="53">
        <v>4641.5200000000004</v>
      </c>
      <c r="AU12" s="53">
        <v>4641.5200000000004</v>
      </c>
      <c r="AV12" s="53">
        <v>4641.5200000000004</v>
      </c>
      <c r="AW12" s="53">
        <v>4641.5200000000004</v>
      </c>
      <c r="AX12" s="53">
        <v>4641.5200000000004</v>
      </c>
      <c r="AY12" s="53">
        <v>4641.5200000000004</v>
      </c>
      <c r="AZ12" s="53">
        <v>4641.5200000000004</v>
      </c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67"/>
      <c r="CI12" s="67"/>
      <c r="CJ12" s="67"/>
      <c r="CK12" s="67"/>
      <c r="CL12" s="67"/>
      <c r="CM12" s="67"/>
      <c r="CN12" s="21"/>
      <c r="CO12" s="21"/>
    </row>
    <row r="13" spans="1:93" x14ac:dyDescent="0.45">
      <c r="A13" s="64">
        <v>2016</v>
      </c>
      <c r="B13" s="65"/>
      <c r="C13" s="65"/>
      <c r="D13" s="65"/>
      <c r="E13" s="65"/>
      <c r="F13" s="65"/>
      <c r="G13" s="65"/>
      <c r="H13" s="65">
        <v>3622.9</v>
      </c>
      <c r="I13" s="65">
        <v>3622.9</v>
      </c>
      <c r="J13" s="65">
        <v>3622.9</v>
      </c>
      <c r="K13" s="65">
        <v>3622.9</v>
      </c>
      <c r="L13" s="65">
        <v>3622.9</v>
      </c>
      <c r="M13" s="65">
        <v>3622.9</v>
      </c>
      <c r="N13" s="65">
        <v>3622.9</v>
      </c>
      <c r="O13" s="65">
        <v>3622.9</v>
      </c>
      <c r="P13" s="65">
        <v>3622.9</v>
      </c>
      <c r="Q13" s="65">
        <v>3622.9</v>
      </c>
      <c r="R13" s="65">
        <v>3622.9</v>
      </c>
      <c r="S13" s="65">
        <v>3622.9</v>
      </c>
      <c r="T13" s="65">
        <v>3622.9</v>
      </c>
      <c r="U13" s="65">
        <v>3622.9</v>
      </c>
      <c r="V13" s="65">
        <v>3622.9</v>
      </c>
      <c r="W13" s="65">
        <v>3622.9</v>
      </c>
      <c r="X13" s="65">
        <v>3622.9</v>
      </c>
      <c r="Y13" s="65">
        <v>3622.9</v>
      </c>
      <c r="Z13" s="65">
        <v>3622.9</v>
      </c>
      <c r="AA13" s="65">
        <v>3622.9</v>
      </c>
      <c r="AB13" s="65">
        <v>3622.9</v>
      </c>
      <c r="AC13" s="65">
        <v>3622.9</v>
      </c>
      <c r="AD13" s="65">
        <v>3622.9</v>
      </c>
      <c r="AE13" s="65">
        <v>3622.9</v>
      </c>
      <c r="AF13" s="65">
        <v>3622.9</v>
      </c>
      <c r="AG13" s="65">
        <v>3622.9</v>
      </c>
      <c r="AH13" s="65">
        <v>3622.9</v>
      </c>
      <c r="AI13" s="65">
        <v>3622.9</v>
      </c>
      <c r="AJ13" s="65">
        <v>3622.9</v>
      </c>
      <c r="AK13" s="65">
        <v>3622.9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3"/>
      <c r="CI13" s="63"/>
      <c r="CJ13" s="63"/>
      <c r="CK13" s="63"/>
      <c r="CL13" s="63"/>
      <c r="CM13" s="63"/>
      <c r="CN13" s="21"/>
      <c r="CO13" s="21"/>
    </row>
    <row r="14" spans="1:93" x14ac:dyDescent="0.45">
      <c r="A14" s="66" t="s">
        <v>60</v>
      </c>
      <c r="B14" s="53"/>
      <c r="C14" s="53"/>
      <c r="D14" s="53"/>
      <c r="E14" s="53"/>
      <c r="F14" s="53"/>
      <c r="G14" s="53"/>
      <c r="H14" s="53">
        <v>3622.9</v>
      </c>
      <c r="I14" s="53">
        <v>3622.9</v>
      </c>
      <c r="J14" s="53">
        <v>3622.9</v>
      </c>
      <c r="K14" s="53">
        <v>3622.9</v>
      </c>
      <c r="L14" s="53">
        <v>3622.9</v>
      </c>
      <c r="M14" s="53">
        <v>3622.9</v>
      </c>
      <c r="N14" s="53">
        <v>3622.9</v>
      </c>
      <c r="O14" s="53">
        <v>3622.9</v>
      </c>
      <c r="P14" s="53">
        <v>3622.9</v>
      </c>
      <c r="Q14" s="53">
        <v>3622.9</v>
      </c>
      <c r="R14" s="53">
        <v>3622.9</v>
      </c>
      <c r="S14" s="53">
        <v>3622.9</v>
      </c>
      <c r="T14" s="53">
        <v>3622.9</v>
      </c>
      <c r="U14" s="53">
        <v>3622.9</v>
      </c>
      <c r="V14" s="53">
        <v>3622.9</v>
      </c>
      <c r="W14" s="53">
        <v>3622.9</v>
      </c>
      <c r="X14" s="53">
        <v>3622.9</v>
      </c>
      <c r="Y14" s="53">
        <v>3622.9</v>
      </c>
      <c r="Z14" s="53">
        <v>3622.9</v>
      </c>
      <c r="AA14" s="53">
        <v>3622.9</v>
      </c>
      <c r="AB14" s="53">
        <v>3622.9</v>
      </c>
      <c r="AC14" s="53">
        <v>3622.9</v>
      </c>
      <c r="AD14" s="53">
        <v>3622.9</v>
      </c>
      <c r="AE14" s="53">
        <v>3622.9</v>
      </c>
      <c r="AF14" s="53">
        <v>3622.9</v>
      </c>
      <c r="AG14" s="53">
        <v>3622.9</v>
      </c>
      <c r="AH14" s="53">
        <v>3622.9</v>
      </c>
      <c r="AI14" s="53">
        <v>3622.9</v>
      </c>
      <c r="AJ14" s="53">
        <v>3622.9</v>
      </c>
      <c r="AK14" s="53">
        <v>3622.9</v>
      </c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67"/>
      <c r="CI14" s="67"/>
      <c r="CJ14" s="67"/>
      <c r="CK14" s="67"/>
      <c r="CL14" s="67"/>
      <c r="CM14" s="67"/>
      <c r="CN14" s="21"/>
      <c r="CO14" s="21"/>
    </row>
    <row r="15" spans="1:93" x14ac:dyDescent="0.45">
      <c r="A15" s="64">
        <v>2017</v>
      </c>
      <c r="B15" s="65"/>
      <c r="C15" s="65"/>
      <c r="D15" s="65"/>
      <c r="E15" s="65"/>
      <c r="F15" s="65"/>
      <c r="G15" s="65"/>
      <c r="H15" s="65"/>
      <c r="I15" s="65">
        <v>18521</v>
      </c>
      <c r="J15" s="65">
        <v>18521</v>
      </c>
      <c r="K15" s="65">
        <v>18521</v>
      </c>
      <c r="L15" s="65">
        <v>18521</v>
      </c>
      <c r="M15" s="65">
        <v>18521</v>
      </c>
      <c r="N15" s="65">
        <v>18521</v>
      </c>
      <c r="O15" s="65">
        <v>18521</v>
      </c>
      <c r="P15" s="65">
        <v>18521</v>
      </c>
      <c r="Q15" s="65">
        <v>18521</v>
      </c>
      <c r="R15" s="65">
        <v>18521</v>
      </c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3"/>
      <c r="CI15" s="63"/>
      <c r="CJ15" s="63"/>
      <c r="CK15" s="63"/>
      <c r="CL15" s="63"/>
      <c r="CM15" s="63"/>
      <c r="CN15" s="21"/>
      <c r="CO15" s="21"/>
    </row>
    <row r="16" spans="1:93" x14ac:dyDescent="0.45">
      <c r="A16" s="66" t="s">
        <v>64</v>
      </c>
      <c r="B16" s="53"/>
      <c r="C16" s="53"/>
      <c r="D16" s="53"/>
      <c r="E16" s="53"/>
      <c r="F16" s="53"/>
      <c r="G16" s="53"/>
      <c r="H16" s="53"/>
      <c r="I16" s="53">
        <v>18521</v>
      </c>
      <c r="J16" s="53">
        <v>18521</v>
      </c>
      <c r="K16" s="53">
        <v>18521</v>
      </c>
      <c r="L16" s="53">
        <v>18521</v>
      </c>
      <c r="M16" s="53">
        <v>18521</v>
      </c>
      <c r="N16" s="53">
        <v>18521</v>
      </c>
      <c r="O16" s="53">
        <v>18521</v>
      </c>
      <c r="P16" s="53">
        <v>18521</v>
      </c>
      <c r="Q16" s="53">
        <v>18521</v>
      </c>
      <c r="R16" s="53">
        <v>18521</v>
      </c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67"/>
      <c r="CI16" s="67"/>
      <c r="CJ16" s="67"/>
      <c r="CK16" s="67"/>
      <c r="CL16" s="67"/>
      <c r="CM16" s="67"/>
      <c r="CN16" s="21"/>
      <c r="CO16" s="21"/>
    </row>
    <row r="17" spans="1:93" x14ac:dyDescent="0.45">
      <c r="A17" s="64">
        <v>2018</v>
      </c>
      <c r="B17" s="65"/>
      <c r="C17" s="65"/>
      <c r="D17" s="65"/>
      <c r="E17" s="65"/>
      <c r="F17" s="65"/>
      <c r="G17" s="65"/>
      <c r="H17" s="65"/>
      <c r="I17" s="65"/>
      <c r="J17" s="65">
        <v>17766.400000000001</v>
      </c>
      <c r="K17" s="65">
        <v>17766.400000000001</v>
      </c>
      <c r="L17" s="65">
        <v>17766.400000000001</v>
      </c>
      <c r="M17" s="65">
        <v>17766.400000000001</v>
      </c>
      <c r="N17" s="65">
        <v>17766.400000000001</v>
      </c>
      <c r="O17" s="65">
        <v>17766.400000000001</v>
      </c>
      <c r="P17" s="65">
        <v>17766.400000000001</v>
      </c>
      <c r="Q17" s="65">
        <v>17766.400000000001</v>
      </c>
      <c r="R17" s="65">
        <v>17766.400000000001</v>
      </c>
      <c r="S17" s="65">
        <v>17766.400000000001</v>
      </c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3"/>
      <c r="CI17" s="63"/>
      <c r="CJ17" s="63"/>
      <c r="CK17" s="63"/>
      <c r="CL17" s="63"/>
      <c r="CM17" s="63"/>
      <c r="CN17" s="21"/>
      <c r="CO17" s="21"/>
    </row>
    <row r="18" spans="1:93" x14ac:dyDescent="0.45">
      <c r="A18" s="66" t="s">
        <v>64</v>
      </c>
      <c r="B18" s="53"/>
      <c r="C18" s="53"/>
      <c r="D18" s="53"/>
      <c r="E18" s="53"/>
      <c r="F18" s="53"/>
      <c r="G18" s="53"/>
      <c r="H18" s="53"/>
      <c r="I18" s="53"/>
      <c r="J18" s="53">
        <v>17766.400000000001</v>
      </c>
      <c r="K18" s="53">
        <v>17766.400000000001</v>
      </c>
      <c r="L18" s="53">
        <v>17766.400000000001</v>
      </c>
      <c r="M18" s="53">
        <v>17766.400000000001</v>
      </c>
      <c r="N18" s="53">
        <v>17766.400000000001</v>
      </c>
      <c r="O18" s="53">
        <v>17766.400000000001</v>
      </c>
      <c r="P18" s="53">
        <v>17766.400000000001</v>
      </c>
      <c r="Q18" s="53">
        <v>17766.400000000001</v>
      </c>
      <c r="R18" s="53">
        <v>17766.400000000001</v>
      </c>
      <c r="S18" s="53">
        <v>17766.400000000001</v>
      </c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67"/>
      <c r="CI18" s="67"/>
      <c r="CJ18" s="67"/>
      <c r="CK18" s="67"/>
      <c r="CL18" s="67"/>
      <c r="CM18" s="67"/>
      <c r="CN18" s="21"/>
      <c r="CO18" s="21"/>
    </row>
    <row r="19" spans="1:93" x14ac:dyDescent="0.45">
      <c r="A19" s="64">
        <v>2019</v>
      </c>
      <c r="B19" s="65"/>
      <c r="C19" s="65"/>
      <c r="D19" s="65"/>
      <c r="E19" s="65"/>
      <c r="F19" s="65"/>
      <c r="G19" s="65"/>
      <c r="H19" s="65"/>
      <c r="I19" s="65"/>
      <c r="J19" s="65"/>
      <c r="K19" s="65">
        <v>26596.366666666669</v>
      </c>
      <c r="L19" s="65">
        <v>26596.366666666669</v>
      </c>
      <c r="M19" s="65">
        <v>26596.366666666669</v>
      </c>
      <c r="N19" s="65">
        <v>26596.366666666669</v>
      </c>
      <c r="O19" s="65">
        <v>26596.366666666669</v>
      </c>
      <c r="P19" s="65">
        <v>26596.366666666669</v>
      </c>
      <c r="Q19" s="65">
        <v>26596.366666666669</v>
      </c>
      <c r="R19" s="65">
        <v>26596.366666666669</v>
      </c>
      <c r="S19" s="65">
        <v>26596.366666666669</v>
      </c>
      <c r="T19" s="65">
        <v>26596.366666666669</v>
      </c>
      <c r="U19" s="65">
        <v>20666.666666666668</v>
      </c>
      <c r="V19" s="65">
        <v>20666.666666666668</v>
      </c>
      <c r="W19" s="65">
        <v>20666.666666666668</v>
      </c>
      <c r="X19" s="65">
        <v>20666.666666666668</v>
      </c>
      <c r="Y19" s="65">
        <v>20666.666666666668</v>
      </c>
      <c r="Z19" s="65">
        <v>20666.666666666668</v>
      </c>
      <c r="AA19" s="65">
        <v>20666.666666666668</v>
      </c>
      <c r="AB19" s="65">
        <v>20666.666666666668</v>
      </c>
      <c r="AC19" s="65">
        <v>20666.666666666668</v>
      </c>
      <c r="AD19" s="65">
        <v>20666.666666666668</v>
      </c>
      <c r="AE19" s="65">
        <v>20666.666666666668</v>
      </c>
      <c r="AF19" s="65">
        <v>20666.666666666668</v>
      </c>
      <c r="AG19" s="65">
        <v>20666.666666666668</v>
      </c>
      <c r="AH19" s="65">
        <v>20666.666666666668</v>
      </c>
      <c r="AI19" s="65">
        <v>20666.666666666668</v>
      </c>
      <c r="AJ19" s="65">
        <v>20666.666666666668</v>
      </c>
      <c r="AK19" s="65">
        <v>20666.666666666668</v>
      </c>
      <c r="AL19" s="65">
        <v>20666.666666666668</v>
      </c>
      <c r="AM19" s="65">
        <v>20666.666666666668</v>
      </c>
      <c r="AN19" s="65">
        <v>20666.666666666668</v>
      </c>
      <c r="AO19" s="65">
        <v>4000</v>
      </c>
      <c r="AP19" s="65">
        <v>4000</v>
      </c>
      <c r="AQ19" s="65">
        <v>4000</v>
      </c>
      <c r="AR19" s="65">
        <v>4000</v>
      </c>
      <c r="AS19" s="65">
        <v>4000</v>
      </c>
      <c r="AT19" s="65">
        <v>4000</v>
      </c>
      <c r="AU19" s="65">
        <v>4000</v>
      </c>
      <c r="AV19" s="65">
        <v>4000</v>
      </c>
      <c r="AW19" s="65">
        <v>4000</v>
      </c>
      <c r="AX19" s="65">
        <v>4000</v>
      </c>
      <c r="AY19" s="65">
        <v>4000</v>
      </c>
      <c r="AZ19" s="65">
        <v>4000</v>
      </c>
      <c r="BA19" s="65">
        <v>4000</v>
      </c>
      <c r="BB19" s="65">
        <v>4000</v>
      </c>
      <c r="BC19" s="65">
        <v>4000</v>
      </c>
      <c r="BD19" s="65">
        <v>4000</v>
      </c>
      <c r="BE19" s="65">
        <v>4000</v>
      </c>
      <c r="BF19" s="65">
        <v>4000</v>
      </c>
      <c r="BG19" s="65">
        <v>4000</v>
      </c>
      <c r="BH19" s="65">
        <v>4000</v>
      </c>
      <c r="BI19" s="65">
        <v>4000</v>
      </c>
      <c r="BJ19" s="65">
        <v>4000</v>
      </c>
      <c r="BK19" s="65">
        <v>4000</v>
      </c>
      <c r="BL19" s="65">
        <v>4000</v>
      </c>
      <c r="BM19" s="65">
        <v>4000</v>
      </c>
      <c r="BN19" s="65">
        <v>4000</v>
      </c>
      <c r="BO19" s="65">
        <v>4000</v>
      </c>
      <c r="BP19" s="65">
        <v>4000</v>
      </c>
      <c r="BQ19" s="65">
        <v>4000</v>
      </c>
      <c r="BR19" s="65">
        <v>4000</v>
      </c>
      <c r="BS19" s="65">
        <v>4000</v>
      </c>
      <c r="BT19" s="65">
        <v>4000</v>
      </c>
      <c r="BU19" s="65">
        <v>4000</v>
      </c>
      <c r="BV19" s="65">
        <v>4000</v>
      </c>
      <c r="BW19" s="65">
        <v>4000</v>
      </c>
      <c r="BX19" s="65">
        <v>4000</v>
      </c>
      <c r="BY19" s="65">
        <v>4000</v>
      </c>
      <c r="BZ19" s="65">
        <v>4000</v>
      </c>
      <c r="CA19" s="65">
        <v>4000</v>
      </c>
      <c r="CB19" s="65">
        <v>4000</v>
      </c>
      <c r="CC19" s="65">
        <v>4000</v>
      </c>
      <c r="CD19" s="65">
        <v>4000</v>
      </c>
      <c r="CE19" s="65">
        <v>4000</v>
      </c>
      <c r="CF19" s="65">
        <v>4000</v>
      </c>
      <c r="CG19" s="65">
        <v>4000</v>
      </c>
      <c r="CH19" s="63"/>
      <c r="CI19" s="63"/>
      <c r="CJ19" s="63"/>
      <c r="CK19" s="63"/>
      <c r="CL19" s="63"/>
      <c r="CM19" s="63"/>
      <c r="CN19" s="21"/>
      <c r="CO19" s="21"/>
    </row>
    <row r="20" spans="1:93" x14ac:dyDescent="0.45">
      <c r="A20" s="66" t="s">
        <v>60</v>
      </c>
      <c r="B20" s="53"/>
      <c r="C20" s="53"/>
      <c r="D20" s="53"/>
      <c r="E20" s="53"/>
      <c r="F20" s="53"/>
      <c r="G20" s="53"/>
      <c r="H20" s="53"/>
      <c r="I20" s="53"/>
      <c r="J20" s="53"/>
      <c r="K20" s="53">
        <v>16666.666666666668</v>
      </c>
      <c r="L20" s="53">
        <v>16666.666666666668</v>
      </c>
      <c r="M20" s="53">
        <v>16666.666666666668</v>
      </c>
      <c r="N20" s="53">
        <v>16666.666666666668</v>
      </c>
      <c r="O20" s="53">
        <v>16666.666666666668</v>
      </c>
      <c r="P20" s="53">
        <v>16666.666666666668</v>
      </c>
      <c r="Q20" s="53">
        <v>16666.666666666668</v>
      </c>
      <c r="R20" s="53">
        <v>16666.666666666668</v>
      </c>
      <c r="S20" s="53">
        <v>16666.666666666668</v>
      </c>
      <c r="T20" s="53">
        <v>16666.666666666668</v>
      </c>
      <c r="U20" s="53">
        <v>16666.666666666668</v>
      </c>
      <c r="V20" s="53">
        <v>16666.666666666668</v>
      </c>
      <c r="W20" s="53">
        <v>16666.666666666668</v>
      </c>
      <c r="X20" s="53">
        <v>16666.666666666668</v>
      </c>
      <c r="Y20" s="53">
        <v>16666.666666666668</v>
      </c>
      <c r="Z20" s="53">
        <v>16666.666666666668</v>
      </c>
      <c r="AA20" s="53">
        <v>16666.666666666668</v>
      </c>
      <c r="AB20" s="53">
        <v>16666.666666666668</v>
      </c>
      <c r="AC20" s="53">
        <v>16666.666666666668</v>
      </c>
      <c r="AD20" s="53">
        <v>16666.666666666668</v>
      </c>
      <c r="AE20" s="53">
        <v>16666.666666666668</v>
      </c>
      <c r="AF20" s="53">
        <v>16666.666666666668</v>
      </c>
      <c r="AG20" s="53">
        <v>16666.666666666668</v>
      </c>
      <c r="AH20" s="53">
        <v>16666.666666666668</v>
      </c>
      <c r="AI20" s="53">
        <v>16666.666666666668</v>
      </c>
      <c r="AJ20" s="53">
        <v>16666.666666666668</v>
      </c>
      <c r="AK20" s="53">
        <v>16666.666666666668</v>
      </c>
      <c r="AL20" s="53">
        <v>16666.666666666668</v>
      </c>
      <c r="AM20" s="53">
        <v>16666.666666666668</v>
      </c>
      <c r="AN20" s="53">
        <v>16666.666666666668</v>
      </c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67"/>
      <c r="CI20" s="67"/>
      <c r="CJ20" s="67"/>
      <c r="CK20" s="67"/>
      <c r="CL20" s="67"/>
      <c r="CM20" s="67"/>
      <c r="CN20" s="21"/>
      <c r="CO20" s="21"/>
    </row>
    <row r="21" spans="1:93" x14ac:dyDescent="0.45">
      <c r="A21" s="66" t="s">
        <v>65</v>
      </c>
      <c r="B21" s="53"/>
      <c r="C21" s="53"/>
      <c r="D21" s="53"/>
      <c r="E21" s="53"/>
      <c r="F21" s="53"/>
      <c r="G21" s="53"/>
      <c r="H21" s="53"/>
      <c r="I21" s="53"/>
      <c r="J21" s="53"/>
      <c r="K21" s="53">
        <v>4000</v>
      </c>
      <c r="L21" s="53">
        <v>4000</v>
      </c>
      <c r="M21" s="53">
        <v>4000</v>
      </c>
      <c r="N21" s="53">
        <v>4000</v>
      </c>
      <c r="O21" s="53">
        <v>4000</v>
      </c>
      <c r="P21" s="53">
        <v>4000</v>
      </c>
      <c r="Q21" s="53">
        <v>4000</v>
      </c>
      <c r="R21" s="53">
        <v>4000</v>
      </c>
      <c r="S21" s="53">
        <v>4000</v>
      </c>
      <c r="T21" s="53">
        <v>4000</v>
      </c>
      <c r="U21" s="53">
        <v>4000</v>
      </c>
      <c r="V21" s="53">
        <v>4000</v>
      </c>
      <c r="W21" s="53">
        <v>4000</v>
      </c>
      <c r="X21" s="53">
        <v>4000</v>
      </c>
      <c r="Y21" s="53">
        <v>4000</v>
      </c>
      <c r="Z21" s="53">
        <v>4000</v>
      </c>
      <c r="AA21" s="53">
        <v>4000</v>
      </c>
      <c r="AB21" s="53">
        <v>4000</v>
      </c>
      <c r="AC21" s="53">
        <v>4000</v>
      </c>
      <c r="AD21" s="53">
        <v>4000</v>
      </c>
      <c r="AE21" s="53">
        <v>4000</v>
      </c>
      <c r="AF21" s="53">
        <v>4000</v>
      </c>
      <c r="AG21" s="53">
        <v>4000</v>
      </c>
      <c r="AH21" s="53">
        <v>4000</v>
      </c>
      <c r="AI21" s="53">
        <v>4000</v>
      </c>
      <c r="AJ21" s="53">
        <v>4000</v>
      </c>
      <c r="AK21" s="53">
        <v>4000</v>
      </c>
      <c r="AL21" s="53">
        <v>4000</v>
      </c>
      <c r="AM21" s="53">
        <v>4000</v>
      </c>
      <c r="AN21" s="53">
        <v>4000</v>
      </c>
      <c r="AO21" s="53">
        <v>4000</v>
      </c>
      <c r="AP21" s="53">
        <v>4000</v>
      </c>
      <c r="AQ21" s="53">
        <v>4000</v>
      </c>
      <c r="AR21" s="53">
        <v>4000</v>
      </c>
      <c r="AS21" s="53">
        <v>4000</v>
      </c>
      <c r="AT21" s="53">
        <v>4000</v>
      </c>
      <c r="AU21" s="53">
        <v>4000</v>
      </c>
      <c r="AV21" s="53">
        <v>4000</v>
      </c>
      <c r="AW21" s="53">
        <v>4000</v>
      </c>
      <c r="AX21" s="53">
        <v>4000</v>
      </c>
      <c r="AY21" s="53">
        <v>4000</v>
      </c>
      <c r="AZ21" s="53">
        <v>4000</v>
      </c>
      <c r="BA21" s="53">
        <v>4000</v>
      </c>
      <c r="BB21" s="53">
        <v>4000</v>
      </c>
      <c r="BC21" s="53">
        <v>4000</v>
      </c>
      <c r="BD21" s="53">
        <v>4000</v>
      </c>
      <c r="BE21" s="53">
        <v>4000</v>
      </c>
      <c r="BF21" s="53">
        <v>4000</v>
      </c>
      <c r="BG21" s="53">
        <v>4000</v>
      </c>
      <c r="BH21" s="53">
        <v>4000</v>
      </c>
      <c r="BI21" s="53">
        <v>4000</v>
      </c>
      <c r="BJ21" s="53">
        <v>4000</v>
      </c>
      <c r="BK21" s="53">
        <v>4000</v>
      </c>
      <c r="BL21" s="53">
        <v>4000</v>
      </c>
      <c r="BM21" s="53">
        <v>4000</v>
      </c>
      <c r="BN21" s="53">
        <v>4000</v>
      </c>
      <c r="BO21" s="53">
        <v>4000</v>
      </c>
      <c r="BP21" s="53">
        <v>4000</v>
      </c>
      <c r="BQ21" s="53">
        <v>4000</v>
      </c>
      <c r="BR21" s="53">
        <v>4000</v>
      </c>
      <c r="BS21" s="53">
        <v>4000</v>
      </c>
      <c r="BT21" s="53">
        <v>4000</v>
      </c>
      <c r="BU21" s="53">
        <v>4000</v>
      </c>
      <c r="BV21" s="53">
        <v>4000</v>
      </c>
      <c r="BW21" s="53">
        <v>4000</v>
      </c>
      <c r="BX21" s="53">
        <v>4000</v>
      </c>
      <c r="BY21" s="53">
        <v>4000</v>
      </c>
      <c r="BZ21" s="53">
        <v>4000</v>
      </c>
      <c r="CA21" s="53">
        <v>4000</v>
      </c>
      <c r="CB21" s="53">
        <v>4000</v>
      </c>
      <c r="CC21" s="53">
        <v>4000</v>
      </c>
      <c r="CD21" s="53">
        <v>4000</v>
      </c>
      <c r="CE21" s="53">
        <v>4000</v>
      </c>
      <c r="CF21" s="53">
        <v>4000</v>
      </c>
      <c r="CG21" s="53">
        <v>4000</v>
      </c>
      <c r="CH21" s="67"/>
      <c r="CI21" s="67"/>
      <c r="CJ21" s="67"/>
      <c r="CK21" s="67"/>
      <c r="CL21" s="67"/>
      <c r="CM21" s="67"/>
      <c r="CN21" s="21"/>
      <c r="CO21" s="21"/>
    </row>
    <row r="22" spans="1:93" x14ac:dyDescent="0.45">
      <c r="A22" s="66" t="s">
        <v>64</v>
      </c>
      <c r="B22" s="53"/>
      <c r="C22" s="53"/>
      <c r="D22" s="53"/>
      <c r="E22" s="53"/>
      <c r="F22" s="53"/>
      <c r="G22" s="53"/>
      <c r="H22" s="53"/>
      <c r="I22" s="53"/>
      <c r="J22" s="53"/>
      <c r="K22" s="53">
        <v>5929.7000000000007</v>
      </c>
      <c r="L22" s="53">
        <v>5929.7000000000007</v>
      </c>
      <c r="M22" s="53">
        <v>5929.7000000000007</v>
      </c>
      <c r="N22" s="53">
        <v>5929.7000000000007</v>
      </c>
      <c r="O22" s="53">
        <v>5929.7000000000007</v>
      </c>
      <c r="P22" s="53">
        <v>5929.7000000000007</v>
      </c>
      <c r="Q22" s="53">
        <v>5929.7000000000007</v>
      </c>
      <c r="R22" s="53">
        <v>5929.7000000000007</v>
      </c>
      <c r="S22" s="53">
        <v>5929.7000000000007</v>
      </c>
      <c r="T22" s="53">
        <v>5929.7000000000007</v>
      </c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67"/>
      <c r="CI22" s="67"/>
      <c r="CJ22" s="67"/>
      <c r="CK22" s="67"/>
      <c r="CL22" s="67"/>
      <c r="CM22" s="67"/>
      <c r="CN22" s="21"/>
      <c r="CO22" s="21"/>
    </row>
    <row r="23" spans="1:93" x14ac:dyDescent="0.45">
      <c r="A23" s="68" t="s">
        <v>66</v>
      </c>
      <c r="B23" s="69">
        <v>23621.426666666666</v>
      </c>
      <c r="C23" s="69">
        <v>40242.188333333339</v>
      </c>
      <c r="D23" s="69">
        <v>40242.188333333339</v>
      </c>
      <c r="E23" s="69">
        <v>40242.188333333339</v>
      </c>
      <c r="F23" s="69">
        <v>40242.188333333339</v>
      </c>
      <c r="G23" s="69">
        <v>40242.188333333339</v>
      </c>
      <c r="H23" s="69">
        <v>43865.08833333334</v>
      </c>
      <c r="I23" s="69">
        <v>62386.08833333334</v>
      </c>
      <c r="J23" s="69">
        <v>80152.488333333342</v>
      </c>
      <c r="K23" s="69">
        <v>105355.98000000001</v>
      </c>
      <c r="L23" s="69">
        <v>85179.180000000008</v>
      </c>
      <c r="M23" s="69">
        <v>80068.58</v>
      </c>
      <c r="N23" s="69">
        <v>80068.58</v>
      </c>
      <c r="O23" s="69">
        <v>80068.58</v>
      </c>
      <c r="P23" s="69">
        <v>80068.58</v>
      </c>
      <c r="Q23" s="69">
        <v>80068.58</v>
      </c>
      <c r="R23" s="69">
        <v>80068.58</v>
      </c>
      <c r="S23" s="69">
        <v>61547.58</v>
      </c>
      <c r="T23" s="69">
        <v>43781.180000000008</v>
      </c>
      <c r="U23" s="69">
        <v>37851.480000000003</v>
      </c>
      <c r="V23" s="69">
        <v>37851.480000000003</v>
      </c>
      <c r="W23" s="69">
        <v>35265.58</v>
      </c>
      <c r="X23" s="69">
        <v>35265.58</v>
      </c>
      <c r="Y23" s="69">
        <v>35265.58</v>
      </c>
      <c r="Z23" s="69">
        <v>35265.58</v>
      </c>
      <c r="AA23" s="69">
        <v>34797.58</v>
      </c>
      <c r="AB23" s="69">
        <v>34797.58</v>
      </c>
      <c r="AC23" s="69">
        <v>34797.58</v>
      </c>
      <c r="AD23" s="69">
        <v>34797.58</v>
      </c>
      <c r="AE23" s="69">
        <v>34797.58</v>
      </c>
      <c r="AF23" s="69">
        <v>34797.58</v>
      </c>
      <c r="AG23" s="69">
        <v>31907.713333333333</v>
      </c>
      <c r="AH23" s="69">
        <v>31907.713333333333</v>
      </c>
      <c r="AI23" s="69">
        <v>31907.713333333333</v>
      </c>
      <c r="AJ23" s="69">
        <v>31907.713333333333</v>
      </c>
      <c r="AK23" s="69">
        <v>31907.713333333333</v>
      </c>
      <c r="AL23" s="69">
        <v>28284.813333333335</v>
      </c>
      <c r="AM23" s="69">
        <v>28284.813333333335</v>
      </c>
      <c r="AN23" s="69">
        <v>28284.813333333335</v>
      </c>
      <c r="AO23" s="69">
        <v>11618.146666666667</v>
      </c>
      <c r="AP23" s="69">
        <v>11618.146666666667</v>
      </c>
      <c r="AQ23" s="69">
        <v>11618.146666666667</v>
      </c>
      <c r="AR23" s="69">
        <v>11618.146666666667</v>
      </c>
      <c r="AS23" s="69">
        <v>11618.146666666667</v>
      </c>
      <c r="AT23" s="69">
        <v>11618.146666666667</v>
      </c>
      <c r="AU23" s="69">
        <v>11618.146666666667</v>
      </c>
      <c r="AV23" s="69">
        <v>11618.146666666667</v>
      </c>
      <c r="AW23" s="69">
        <v>11618.146666666667</v>
      </c>
      <c r="AX23" s="69">
        <v>11618.146666666667</v>
      </c>
      <c r="AY23" s="69">
        <v>11618.146666666667</v>
      </c>
      <c r="AZ23" s="69">
        <v>11618.146666666667</v>
      </c>
      <c r="BA23" s="69">
        <v>6976.626666666667</v>
      </c>
      <c r="BB23" s="69">
        <v>6976.626666666667</v>
      </c>
      <c r="BC23" s="69">
        <v>6976.626666666667</v>
      </c>
      <c r="BD23" s="69">
        <v>6976.626666666667</v>
      </c>
      <c r="BE23" s="69">
        <v>6976.626666666667</v>
      </c>
      <c r="BF23" s="69">
        <v>6976.626666666667</v>
      </c>
      <c r="BG23" s="69">
        <v>6976.626666666667</v>
      </c>
      <c r="BH23" s="69">
        <v>6976.626666666667</v>
      </c>
      <c r="BI23" s="69">
        <v>6976.626666666667</v>
      </c>
      <c r="BJ23" s="69">
        <v>6976.626666666667</v>
      </c>
      <c r="BK23" s="69">
        <v>6976.626666666667</v>
      </c>
      <c r="BL23" s="69">
        <v>6976.626666666667</v>
      </c>
      <c r="BM23" s="69">
        <v>6976.626666666667</v>
      </c>
      <c r="BN23" s="69">
        <v>6976.626666666667</v>
      </c>
      <c r="BO23" s="69">
        <v>6976.626666666667</v>
      </c>
      <c r="BP23" s="69">
        <v>6976.626666666667</v>
      </c>
      <c r="BQ23" s="69">
        <v>6976.626666666667</v>
      </c>
      <c r="BR23" s="69">
        <v>6976.626666666667</v>
      </c>
      <c r="BS23" s="69">
        <v>6976.626666666667</v>
      </c>
      <c r="BT23" s="69">
        <v>6976.626666666667</v>
      </c>
      <c r="BU23" s="69">
        <v>6976.626666666667</v>
      </c>
      <c r="BV23" s="69">
        <v>6976.626666666667</v>
      </c>
      <c r="BW23" s="69">
        <v>6976.626666666667</v>
      </c>
      <c r="BX23" s="69">
        <v>6976.626666666667</v>
      </c>
      <c r="BY23" s="69">
        <v>4000</v>
      </c>
      <c r="BZ23" s="69">
        <v>4000</v>
      </c>
      <c r="CA23" s="69">
        <v>4000</v>
      </c>
      <c r="CB23" s="69">
        <v>4000</v>
      </c>
      <c r="CC23" s="69">
        <v>4000</v>
      </c>
      <c r="CD23" s="69">
        <v>4000</v>
      </c>
      <c r="CE23" s="69">
        <v>4000</v>
      </c>
      <c r="CF23" s="69">
        <v>4000</v>
      </c>
      <c r="CG23" s="69">
        <v>4000</v>
      </c>
      <c r="CH23" s="63"/>
      <c r="CI23" s="63"/>
      <c r="CJ23" s="63"/>
      <c r="CK23" s="63"/>
      <c r="CL23" s="63"/>
      <c r="CM23" s="63"/>
      <c r="CN23" s="21"/>
      <c r="CO23" s="21"/>
    </row>
    <row r="24" spans="1:93" x14ac:dyDescent="0.45">
      <c r="CH24" s="21"/>
      <c r="CI24" s="21"/>
      <c r="CJ24" s="21"/>
      <c r="CK24" s="21"/>
      <c r="CL24" s="21"/>
      <c r="CM24" s="21"/>
      <c r="CN24" s="21"/>
      <c r="CO24" s="21"/>
    </row>
    <row r="25" spans="1:93" x14ac:dyDescent="0.45">
      <c r="CH25" s="21"/>
      <c r="CI25" s="21"/>
      <c r="CJ25" s="21"/>
      <c r="CK25" s="21"/>
      <c r="CL25" s="21"/>
      <c r="CM25" s="21"/>
      <c r="CN25" s="21"/>
      <c r="CO25" s="21"/>
    </row>
    <row r="26" spans="1:93" x14ac:dyDescent="0.45">
      <c r="CH26" s="21"/>
      <c r="CI26" s="21"/>
      <c r="CJ26" s="21"/>
      <c r="CK26" s="21"/>
      <c r="CL26" s="21"/>
      <c r="CM26" s="21"/>
      <c r="CN26" s="21"/>
      <c r="CO26" s="21"/>
    </row>
    <row r="27" spans="1:93" x14ac:dyDescent="0.45">
      <c r="CH27" s="21"/>
      <c r="CI27" s="21"/>
      <c r="CJ27" s="21"/>
      <c r="CK27" s="21"/>
      <c r="CL27" s="21"/>
      <c r="CM27" s="21"/>
      <c r="CN27" s="21"/>
      <c r="CO27" s="21"/>
    </row>
    <row r="28" spans="1:93" x14ac:dyDescent="0.45">
      <c r="CH28" s="21"/>
      <c r="CI28" s="21"/>
      <c r="CJ28" s="21"/>
      <c r="CK28" s="21"/>
      <c r="CL28" s="21"/>
      <c r="CM28" s="21"/>
      <c r="CN28" s="21"/>
      <c r="CO28" s="21"/>
    </row>
    <row r="29" spans="1:93" x14ac:dyDescent="0.45">
      <c r="CH29" s="21"/>
      <c r="CI29" s="21"/>
      <c r="CJ29" s="21"/>
      <c r="CK29" s="21"/>
      <c r="CL29" s="21"/>
      <c r="CM29" s="21"/>
      <c r="CN29" s="21"/>
      <c r="CO29" s="21"/>
    </row>
    <row r="30" spans="1:93" x14ac:dyDescent="0.45">
      <c r="CH30" s="21"/>
      <c r="CI30" s="21"/>
      <c r="CJ30" s="21"/>
      <c r="CK30" s="21"/>
      <c r="CL30" s="21"/>
      <c r="CM30" s="21"/>
      <c r="CN30" s="21"/>
      <c r="CO30" s="21"/>
    </row>
  </sheetData>
  <sheetProtection algorithmName="SHA-512" hashValue="Nose0ZZwvRjjTpDazRpOX9aZQVH9zr/pSAQC+f3hLP8TO6Q/DIeylF2y0Qe9kTQ96f7aRQrIgqjRpdtHIBaobQ==" saltValue="K6hck8RxP+dFyAeaHV7XK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30"/>
  <sheetViews>
    <sheetView showGridLines="0" zoomScale="90" zoomScaleNormal="90" workbookViewId="0">
      <selection activeCell="K23" sqref="K23"/>
    </sheetView>
  </sheetViews>
  <sheetFormatPr defaultColWidth="9.1328125" defaultRowHeight="14.25" x14ac:dyDescent="0.45"/>
  <cols>
    <col min="1" max="1" width="71.265625" style="18" bestFit="1" customWidth="1"/>
    <col min="2" max="91" width="11.86328125" style="18" bestFit="1" customWidth="1"/>
    <col min="92" max="16384" width="9.1328125" style="18"/>
  </cols>
  <sheetData>
    <row r="1" spans="1:102" x14ac:dyDescent="0.4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0"/>
      <c r="CI1" s="60"/>
      <c r="CJ1" s="60"/>
      <c r="CK1" s="60"/>
      <c r="CL1" s="60"/>
      <c r="CM1" s="60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</row>
    <row r="2" spans="1:102" x14ac:dyDescent="0.45">
      <c r="A2" s="61"/>
      <c r="B2" s="62">
        <v>25659.439841662475</v>
      </c>
      <c r="C2" s="62">
        <v>43624.385476291718</v>
      </c>
      <c r="D2" s="62">
        <v>43624.385476291718</v>
      </c>
      <c r="E2" s="62">
        <v>43624.385476291718</v>
      </c>
      <c r="F2" s="62">
        <v>43624.385476291718</v>
      </c>
      <c r="G2" s="62">
        <v>43624.385476291718</v>
      </c>
      <c r="H2" s="62">
        <v>47293.296306291719</v>
      </c>
      <c r="I2" s="62">
        <v>65814.296306291712</v>
      </c>
      <c r="J2" s="62">
        <v>83275.131687127097</v>
      </c>
      <c r="K2" s="62">
        <v>107474.13837145947</v>
      </c>
      <c r="L2" s="62">
        <v>85556.521239220689</v>
      </c>
      <c r="M2" s="62">
        <v>80032.607654413878</v>
      </c>
      <c r="N2" s="62">
        <v>80032.607654413878</v>
      </c>
      <c r="O2" s="62">
        <v>80032.607654413878</v>
      </c>
      <c r="P2" s="62">
        <v>80032.607654413878</v>
      </c>
      <c r="Q2" s="62">
        <v>80032.607654413878</v>
      </c>
      <c r="R2" s="62">
        <v>80032.607654413878</v>
      </c>
      <c r="S2" s="62">
        <v>61511.607654413885</v>
      </c>
      <c r="T2" s="62">
        <v>44050.772273578492</v>
      </c>
      <c r="U2" s="62">
        <v>38319.908877261259</v>
      </c>
      <c r="V2" s="62">
        <v>38319.908877261259</v>
      </c>
      <c r="W2" s="62">
        <v>35524.877346921981</v>
      </c>
      <c r="X2" s="62">
        <v>35524.877346921981</v>
      </c>
      <c r="Y2" s="62">
        <v>35524.877346921981</v>
      </c>
      <c r="Z2" s="62">
        <v>35524.877346921981</v>
      </c>
      <c r="AA2" s="62">
        <v>35016.499169119372</v>
      </c>
      <c r="AB2" s="62">
        <v>35016.499169119372</v>
      </c>
      <c r="AC2" s="62">
        <v>35016.499169119372</v>
      </c>
      <c r="AD2" s="62">
        <v>35016.499169119372</v>
      </c>
      <c r="AE2" s="62">
        <v>35016.499169119372</v>
      </c>
      <c r="AF2" s="62">
        <v>35016.499169119372</v>
      </c>
      <c r="AG2" s="62">
        <v>31892.918036125131</v>
      </c>
      <c r="AH2" s="62">
        <v>31892.918036125131</v>
      </c>
      <c r="AI2" s="62">
        <v>31892.918036125131</v>
      </c>
      <c r="AJ2" s="62">
        <v>31892.918036125131</v>
      </c>
      <c r="AK2" s="62">
        <v>31892.918036125131</v>
      </c>
      <c r="AL2" s="62">
        <v>28224.007206125134</v>
      </c>
      <c r="AM2" s="62">
        <v>28224.007206125134</v>
      </c>
      <c r="AN2" s="62">
        <v>28224.007206125134</v>
      </c>
      <c r="AO2" s="62">
        <v>12116.212555700913</v>
      </c>
      <c r="AP2" s="62">
        <v>12116.212555700913</v>
      </c>
      <c r="AQ2" s="62">
        <v>12116.212555700913</v>
      </c>
      <c r="AR2" s="62">
        <v>12116.212555700913</v>
      </c>
      <c r="AS2" s="62">
        <v>12116.212555700913</v>
      </c>
      <c r="AT2" s="62">
        <v>12116.212555700913</v>
      </c>
      <c r="AU2" s="62">
        <v>12116.212555700913</v>
      </c>
      <c r="AV2" s="62">
        <v>12116.212555700913</v>
      </c>
      <c r="AW2" s="62">
        <v>12116.212555700913</v>
      </c>
      <c r="AX2" s="62">
        <v>12116.212555700913</v>
      </c>
      <c r="AY2" s="62">
        <v>12116.212555700913</v>
      </c>
      <c r="AZ2" s="62">
        <v>12116.212555700913</v>
      </c>
      <c r="BA2" s="62">
        <v>7099.3152477228905</v>
      </c>
      <c r="BB2" s="62">
        <v>7099.3152477228905</v>
      </c>
      <c r="BC2" s="62">
        <v>7099.3152477228905</v>
      </c>
      <c r="BD2" s="62">
        <v>7099.3152477228905</v>
      </c>
      <c r="BE2" s="62">
        <v>7099.3152477228905</v>
      </c>
      <c r="BF2" s="62">
        <v>7099.3152477228905</v>
      </c>
      <c r="BG2" s="62">
        <v>7099.3152477228905</v>
      </c>
      <c r="BH2" s="62">
        <v>7099.3152477228905</v>
      </c>
      <c r="BI2" s="62">
        <v>7099.3152477228905</v>
      </c>
      <c r="BJ2" s="62">
        <v>7099.3152477228905</v>
      </c>
      <c r="BK2" s="62">
        <v>7099.3152477228905</v>
      </c>
      <c r="BL2" s="62">
        <v>7099.3152477228905</v>
      </c>
      <c r="BM2" s="62">
        <v>7099.3152477228905</v>
      </c>
      <c r="BN2" s="62">
        <v>7099.3152477228905</v>
      </c>
      <c r="BO2" s="62">
        <v>7099.3152477228905</v>
      </c>
      <c r="BP2" s="62">
        <v>7099.3152477228905</v>
      </c>
      <c r="BQ2" s="62">
        <v>7099.3152477228905</v>
      </c>
      <c r="BR2" s="62">
        <v>7099.3152477228905</v>
      </c>
      <c r="BS2" s="62">
        <v>7099.3152477228905</v>
      </c>
      <c r="BT2" s="62">
        <v>7099.3152477228905</v>
      </c>
      <c r="BU2" s="62">
        <v>7099.3152477228905</v>
      </c>
      <c r="BV2" s="62">
        <v>7099.3152477228905</v>
      </c>
      <c r="BW2" s="62">
        <v>7099.3152477228905</v>
      </c>
      <c r="BX2" s="62">
        <v>7099.3152477228905</v>
      </c>
      <c r="BY2" s="62">
        <v>3865.8707161018124</v>
      </c>
      <c r="BZ2" s="62">
        <v>3865.8707161018124</v>
      </c>
      <c r="CA2" s="62">
        <v>3865.8707161018124</v>
      </c>
      <c r="CB2" s="62">
        <v>3865.8707161018124</v>
      </c>
      <c r="CC2" s="62">
        <v>3865.8707161018124</v>
      </c>
      <c r="CD2" s="62">
        <v>3865.8707161018124</v>
      </c>
      <c r="CE2" s="62">
        <v>3865.8707161018124</v>
      </c>
      <c r="CF2" s="62">
        <v>3865.8707161018124</v>
      </c>
      <c r="CG2" s="62">
        <v>3865.8707161018124</v>
      </c>
      <c r="CH2" s="63"/>
      <c r="CI2" s="63"/>
      <c r="CJ2" s="63"/>
      <c r="CK2" s="63"/>
      <c r="CL2" s="63"/>
      <c r="CM2" s="63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</row>
    <row r="3" spans="1:102" x14ac:dyDescent="0.45">
      <c r="A3" s="64">
        <v>2010</v>
      </c>
      <c r="B3" s="65">
        <v>25659.439841662475</v>
      </c>
      <c r="C3" s="65">
        <v>25659.439841662475</v>
      </c>
      <c r="D3" s="65">
        <v>25659.439841662475</v>
      </c>
      <c r="E3" s="65">
        <v>25659.439841662475</v>
      </c>
      <c r="F3" s="65">
        <v>25659.439841662475</v>
      </c>
      <c r="G3" s="65">
        <v>25659.439841662475</v>
      </c>
      <c r="H3" s="65">
        <v>25659.439841662475</v>
      </c>
      <c r="I3" s="65">
        <v>25659.439841662475</v>
      </c>
      <c r="J3" s="65">
        <v>25659.439841662475</v>
      </c>
      <c r="K3" s="65">
        <v>25659.439841662475</v>
      </c>
      <c r="L3" s="65">
        <v>3741.82270942369</v>
      </c>
      <c r="M3" s="65">
        <v>3741.82270942369</v>
      </c>
      <c r="N3" s="65">
        <v>3741.82270942369</v>
      </c>
      <c r="O3" s="65">
        <v>3741.82270942369</v>
      </c>
      <c r="P3" s="65">
        <v>3741.82270942369</v>
      </c>
      <c r="Q3" s="65">
        <v>3741.82270942369</v>
      </c>
      <c r="R3" s="65">
        <v>3741.82270942369</v>
      </c>
      <c r="S3" s="65">
        <v>3741.82270942369</v>
      </c>
      <c r="T3" s="65">
        <v>3741.82270942369</v>
      </c>
      <c r="U3" s="65">
        <v>3741.82270942369</v>
      </c>
      <c r="V3" s="65">
        <v>3741.82270942369</v>
      </c>
      <c r="W3" s="65">
        <v>3741.82270942369</v>
      </c>
      <c r="X3" s="65">
        <v>3741.82270942369</v>
      </c>
      <c r="Y3" s="65">
        <v>3741.82270942369</v>
      </c>
      <c r="Z3" s="65">
        <v>3741.82270942369</v>
      </c>
      <c r="AA3" s="65">
        <v>3233.4445316210777</v>
      </c>
      <c r="AB3" s="65">
        <v>3233.4445316210777</v>
      </c>
      <c r="AC3" s="65">
        <v>3233.4445316210777</v>
      </c>
      <c r="AD3" s="65">
        <v>3233.4445316210777</v>
      </c>
      <c r="AE3" s="65">
        <v>3233.4445316210777</v>
      </c>
      <c r="AF3" s="65">
        <v>3233.4445316210777</v>
      </c>
      <c r="AG3" s="65">
        <v>3233.4445316210777</v>
      </c>
      <c r="AH3" s="65">
        <v>3233.4445316210777</v>
      </c>
      <c r="AI3" s="65">
        <v>3233.4445316210777</v>
      </c>
      <c r="AJ3" s="65">
        <v>3233.4445316210777</v>
      </c>
      <c r="AK3" s="65">
        <v>3233.4445316210777</v>
      </c>
      <c r="AL3" s="65">
        <v>3233.4445316210777</v>
      </c>
      <c r="AM3" s="65">
        <v>3233.4445316210777</v>
      </c>
      <c r="AN3" s="65">
        <v>3233.4445316210777</v>
      </c>
      <c r="AO3" s="65">
        <v>3233.4445316210777</v>
      </c>
      <c r="AP3" s="65">
        <v>3233.4445316210777</v>
      </c>
      <c r="AQ3" s="65">
        <v>3233.4445316210777</v>
      </c>
      <c r="AR3" s="65">
        <v>3233.4445316210777</v>
      </c>
      <c r="AS3" s="65">
        <v>3233.4445316210777</v>
      </c>
      <c r="AT3" s="65">
        <v>3233.4445316210777</v>
      </c>
      <c r="AU3" s="65">
        <v>3233.4445316210777</v>
      </c>
      <c r="AV3" s="65">
        <v>3233.4445316210777</v>
      </c>
      <c r="AW3" s="65">
        <v>3233.4445316210777</v>
      </c>
      <c r="AX3" s="65">
        <v>3233.4445316210777</v>
      </c>
      <c r="AY3" s="65">
        <v>3233.4445316210777</v>
      </c>
      <c r="AZ3" s="65">
        <v>3233.4445316210777</v>
      </c>
      <c r="BA3" s="65">
        <v>3233.4445316210777</v>
      </c>
      <c r="BB3" s="65">
        <v>3233.4445316210777</v>
      </c>
      <c r="BC3" s="65">
        <v>3233.4445316210777</v>
      </c>
      <c r="BD3" s="65">
        <v>3233.4445316210777</v>
      </c>
      <c r="BE3" s="65">
        <v>3233.4445316210777</v>
      </c>
      <c r="BF3" s="65">
        <v>3233.4445316210777</v>
      </c>
      <c r="BG3" s="65">
        <v>3233.4445316210777</v>
      </c>
      <c r="BH3" s="65">
        <v>3233.4445316210777</v>
      </c>
      <c r="BI3" s="65">
        <v>3233.4445316210777</v>
      </c>
      <c r="BJ3" s="65">
        <v>3233.4445316210777</v>
      </c>
      <c r="BK3" s="65">
        <v>3233.4445316210777</v>
      </c>
      <c r="BL3" s="65">
        <v>3233.4445316210777</v>
      </c>
      <c r="BM3" s="65">
        <v>3233.4445316210777</v>
      </c>
      <c r="BN3" s="65">
        <v>3233.4445316210777</v>
      </c>
      <c r="BO3" s="65">
        <v>3233.4445316210777</v>
      </c>
      <c r="BP3" s="65">
        <v>3233.4445316210777</v>
      </c>
      <c r="BQ3" s="65">
        <v>3233.4445316210777</v>
      </c>
      <c r="BR3" s="65">
        <v>3233.4445316210777</v>
      </c>
      <c r="BS3" s="65">
        <v>3233.4445316210777</v>
      </c>
      <c r="BT3" s="65">
        <v>3233.4445316210777</v>
      </c>
      <c r="BU3" s="65">
        <v>3233.4445316210777</v>
      </c>
      <c r="BV3" s="65">
        <v>3233.4445316210777</v>
      </c>
      <c r="BW3" s="65">
        <v>3233.4445316210777</v>
      </c>
      <c r="BX3" s="65">
        <v>3233.4445316210777</v>
      </c>
      <c r="BY3" s="65">
        <v>0</v>
      </c>
      <c r="BZ3" s="65">
        <v>0</v>
      </c>
      <c r="CA3" s="65">
        <v>0</v>
      </c>
      <c r="CB3" s="65">
        <v>0</v>
      </c>
      <c r="CC3" s="65">
        <v>0</v>
      </c>
      <c r="CD3" s="65">
        <v>0</v>
      </c>
      <c r="CE3" s="65">
        <v>0</v>
      </c>
      <c r="CF3" s="65">
        <v>0</v>
      </c>
      <c r="CG3" s="65">
        <v>0</v>
      </c>
      <c r="CH3" s="63"/>
      <c r="CI3" s="63"/>
      <c r="CJ3" s="63"/>
      <c r="CK3" s="63"/>
      <c r="CL3" s="63"/>
      <c r="CM3" s="63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</row>
    <row r="4" spans="1:102" x14ac:dyDescent="0.45">
      <c r="A4" s="66" t="s">
        <v>56</v>
      </c>
      <c r="B4" s="53">
        <v>508.37817780261247</v>
      </c>
      <c r="C4" s="53">
        <v>508.37817780261247</v>
      </c>
      <c r="D4" s="53">
        <v>508.37817780261247</v>
      </c>
      <c r="E4" s="53">
        <v>508.37817780261247</v>
      </c>
      <c r="F4" s="53">
        <v>508.37817780261247</v>
      </c>
      <c r="G4" s="53">
        <v>508.37817780261247</v>
      </c>
      <c r="H4" s="53">
        <v>508.37817780261247</v>
      </c>
      <c r="I4" s="53">
        <v>508.37817780261247</v>
      </c>
      <c r="J4" s="53">
        <v>508.37817780261247</v>
      </c>
      <c r="K4" s="53">
        <v>508.37817780261247</v>
      </c>
      <c r="L4" s="53">
        <v>508.37817780261247</v>
      </c>
      <c r="M4" s="53">
        <v>508.37817780261247</v>
      </c>
      <c r="N4" s="53">
        <v>508.37817780261247</v>
      </c>
      <c r="O4" s="53">
        <v>508.37817780261247</v>
      </c>
      <c r="P4" s="53">
        <v>508.37817780261247</v>
      </c>
      <c r="Q4" s="53">
        <v>508.37817780261247</v>
      </c>
      <c r="R4" s="53">
        <v>508.37817780261247</v>
      </c>
      <c r="S4" s="53">
        <v>508.37817780261247</v>
      </c>
      <c r="T4" s="53">
        <v>508.37817780261247</v>
      </c>
      <c r="U4" s="53">
        <v>508.37817780261247</v>
      </c>
      <c r="V4" s="53">
        <v>508.37817780261247</v>
      </c>
      <c r="W4" s="53">
        <v>508.37817780261247</v>
      </c>
      <c r="X4" s="53">
        <v>508.37817780261247</v>
      </c>
      <c r="Y4" s="53">
        <v>508.37817780261247</v>
      </c>
      <c r="Z4" s="53">
        <v>508.37817780261247</v>
      </c>
      <c r="AA4" s="53">
        <v>0</v>
      </c>
      <c r="AB4" s="53">
        <v>0</v>
      </c>
      <c r="AC4" s="53">
        <v>0</v>
      </c>
      <c r="AD4" s="53">
        <v>0</v>
      </c>
      <c r="AE4" s="53">
        <v>0</v>
      </c>
      <c r="AF4" s="53">
        <v>0</v>
      </c>
      <c r="AG4" s="53">
        <v>0</v>
      </c>
      <c r="AH4" s="53">
        <v>0</v>
      </c>
      <c r="AI4" s="53">
        <v>0</v>
      </c>
      <c r="AJ4" s="53">
        <v>0</v>
      </c>
      <c r="AK4" s="53">
        <v>0</v>
      </c>
      <c r="AL4" s="53">
        <v>0</v>
      </c>
      <c r="AM4" s="53">
        <v>0</v>
      </c>
      <c r="AN4" s="53">
        <v>0</v>
      </c>
      <c r="AO4" s="53">
        <v>0</v>
      </c>
      <c r="AP4" s="53">
        <v>0</v>
      </c>
      <c r="AQ4" s="53">
        <v>0</v>
      </c>
      <c r="AR4" s="53">
        <v>0</v>
      </c>
      <c r="AS4" s="53">
        <v>0</v>
      </c>
      <c r="AT4" s="53">
        <v>0</v>
      </c>
      <c r="AU4" s="53">
        <v>0</v>
      </c>
      <c r="AV4" s="53">
        <v>0</v>
      </c>
      <c r="AW4" s="53">
        <v>0</v>
      </c>
      <c r="AX4" s="53">
        <v>0</v>
      </c>
      <c r="AY4" s="53">
        <v>0</v>
      </c>
      <c r="AZ4" s="53">
        <v>0</v>
      </c>
      <c r="BA4" s="53">
        <v>0</v>
      </c>
      <c r="BB4" s="53">
        <v>0</v>
      </c>
      <c r="BC4" s="53">
        <v>0</v>
      </c>
      <c r="BD4" s="53">
        <v>0</v>
      </c>
      <c r="BE4" s="53">
        <v>0</v>
      </c>
      <c r="BF4" s="53">
        <v>0</v>
      </c>
      <c r="BG4" s="53">
        <v>0</v>
      </c>
      <c r="BH4" s="53">
        <v>0</v>
      </c>
      <c r="BI4" s="53">
        <v>0</v>
      </c>
      <c r="BJ4" s="53">
        <v>0</v>
      </c>
      <c r="BK4" s="53">
        <v>0</v>
      </c>
      <c r="BL4" s="53">
        <v>0</v>
      </c>
      <c r="BM4" s="53">
        <v>0</v>
      </c>
      <c r="BN4" s="53">
        <v>0</v>
      </c>
      <c r="BO4" s="53">
        <v>0</v>
      </c>
      <c r="BP4" s="53">
        <v>0</v>
      </c>
      <c r="BQ4" s="53">
        <v>0</v>
      </c>
      <c r="BR4" s="53">
        <v>0</v>
      </c>
      <c r="BS4" s="53">
        <v>0</v>
      </c>
      <c r="BT4" s="53">
        <v>0</v>
      </c>
      <c r="BU4" s="53">
        <v>0</v>
      </c>
      <c r="BV4" s="53">
        <v>0</v>
      </c>
      <c r="BW4" s="53">
        <v>0</v>
      </c>
      <c r="BX4" s="53">
        <v>0</v>
      </c>
      <c r="BY4" s="53">
        <v>0</v>
      </c>
      <c r="BZ4" s="53">
        <v>0</v>
      </c>
      <c r="CA4" s="53">
        <v>0</v>
      </c>
      <c r="CB4" s="53">
        <v>0</v>
      </c>
      <c r="CC4" s="53">
        <v>0</v>
      </c>
      <c r="CD4" s="53">
        <v>0</v>
      </c>
      <c r="CE4" s="53">
        <v>0</v>
      </c>
      <c r="CF4" s="53">
        <v>0</v>
      </c>
      <c r="CG4" s="53">
        <v>0</v>
      </c>
      <c r="CH4" s="67"/>
      <c r="CI4" s="67"/>
      <c r="CJ4" s="67"/>
      <c r="CK4" s="67"/>
      <c r="CL4" s="67"/>
      <c r="CM4" s="67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</row>
    <row r="5" spans="1:102" x14ac:dyDescent="0.45">
      <c r="A5" s="66" t="s">
        <v>57</v>
      </c>
      <c r="B5" s="53">
        <v>21917.617132238785</v>
      </c>
      <c r="C5" s="53">
        <v>21917.617132238785</v>
      </c>
      <c r="D5" s="53">
        <v>21917.617132238785</v>
      </c>
      <c r="E5" s="53">
        <v>21917.617132238785</v>
      </c>
      <c r="F5" s="53">
        <v>21917.617132238785</v>
      </c>
      <c r="G5" s="53">
        <v>21917.617132238785</v>
      </c>
      <c r="H5" s="53">
        <v>21917.617132238785</v>
      </c>
      <c r="I5" s="53">
        <v>21917.617132238785</v>
      </c>
      <c r="J5" s="53">
        <v>21917.617132238785</v>
      </c>
      <c r="K5" s="53">
        <v>21917.617132238785</v>
      </c>
      <c r="L5" s="53">
        <v>0</v>
      </c>
      <c r="M5" s="53">
        <v>0</v>
      </c>
      <c r="N5" s="53">
        <v>0</v>
      </c>
      <c r="O5" s="53">
        <v>0</v>
      </c>
      <c r="P5" s="53">
        <v>0</v>
      </c>
      <c r="Q5" s="53">
        <v>0</v>
      </c>
      <c r="R5" s="53">
        <v>0</v>
      </c>
      <c r="S5" s="53">
        <v>0</v>
      </c>
      <c r="T5" s="53">
        <v>0</v>
      </c>
      <c r="U5" s="53">
        <v>0</v>
      </c>
      <c r="V5" s="53">
        <v>0</v>
      </c>
      <c r="W5" s="53">
        <v>0</v>
      </c>
      <c r="X5" s="53">
        <v>0</v>
      </c>
      <c r="Y5" s="53">
        <v>0</v>
      </c>
      <c r="Z5" s="53">
        <v>0</v>
      </c>
      <c r="AA5" s="53">
        <v>0</v>
      </c>
      <c r="AB5" s="53">
        <v>0</v>
      </c>
      <c r="AC5" s="53">
        <v>0</v>
      </c>
      <c r="AD5" s="53">
        <v>0</v>
      </c>
      <c r="AE5" s="53">
        <v>0</v>
      </c>
      <c r="AF5" s="53">
        <v>0</v>
      </c>
      <c r="AG5" s="53">
        <v>0</v>
      </c>
      <c r="AH5" s="53">
        <v>0</v>
      </c>
      <c r="AI5" s="53">
        <v>0</v>
      </c>
      <c r="AJ5" s="53">
        <v>0</v>
      </c>
      <c r="AK5" s="53">
        <v>0</v>
      </c>
      <c r="AL5" s="53">
        <v>0</v>
      </c>
      <c r="AM5" s="53">
        <v>0</v>
      </c>
      <c r="AN5" s="53">
        <v>0</v>
      </c>
      <c r="AO5" s="53">
        <v>0</v>
      </c>
      <c r="AP5" s="53">
        <v>0</v>
      </c>
      <c r="AQ5" s="53">
        <v>0</v>
      </c>
      <c r="AR5" s="53">
        <v>0</v>
      </c>
      <c r="AS5" s="53">
        <v>0</v>
      </c>
      <c r="AT5" s="53">
        <v>0</v>
      </c>
      <c r="AU5" s="53">
        <v>0</v>
      </c>
      <c r="AV5" s="53">
        <v>0</v>
      </c>
      <c r="AW5" s="53">
        <v>0</v>
      </c>
      <c r="AX5" s="53">
        <v>0</v>
      </c>
      <c r="AY5" s="53">
        <v>0</v>
      </c>
      <c r="AZ5" s="53">
        <v>0</v>
      </c>
      <c r="BA5" s="53">
        <v>0</v>
      </c>
      <c r="BB5" s="53">
        <v>0</v>
      </c>
      <c r="BC5" s="53">
        <v>0</v>
      </c>
      <c r="BD5" s="53">
        <v>0</v>
      </c>
      <c r="BE5" s="53">
        <v>0</v>
      </c>
      <c r="BF5" s="53">
        <v>0</v>
      </c>
      <c r="BG5" s="53">
        <v>0</v>
      </c>
      <c r="BH5" s="53">
        <v>0</v>
      </c>
      <c r="BI5" s="53">
        <v>0</v>
      </c>
      <c r="BJ5" s="53">
        <v>0</v>
      </c>
      <c r="BK5" s="53">
        <v>0</v>
      </c>
      <c r="BL5" s="53">
        <v>0</v>
      </c>
      <c r="BM5" s="53">
        <v>0</v>
      </c>
      <c r="BN5" s="53">
        <v>0</v>
      </c>
      <c r="BO5" s="53">
        <v>0</v>
      </c>
      <c r="BP5" s="53">
        <v>0</v>
      </c>
      <c r="BQ5" s="53">
        <v>0</v>
      </c>
      <c r="BR5" s="53">
        <v>0</v>
      </c>
      <c r="BS5" s="53">
        <v>0</v>
      </c>
      <c r="BT5" s="53">
        <v>0</v>
      </c>
      <c r="BU5" s="53">
        <v>0</v>
      </c>
      <c r="BV5" s="53">
        <v>0</v>
      </c>
      <c r="BW5" s="53">
        <v>0</v>
      </c>
      <c r="BX5" s="53">
        <v>0</v>
      </c>
      <c r="BY5" s="53">
        <v>0</v>
      </c>
      <c r="BZ5" s="53">
        <v>0</v>
      </c>
      <c r="CA5" s="53">
        <v>0</v>
      </c>
      <c r="CB5" s="53">
        <v>0</v>
      </c>
      <c r="CC5" s="53">
        <v>0</v>
      </c>
      <c r="CD5" s="53">
        <v>0</v>
      </c>
      <c r="CE5" s="53">
        <v>0</v>
      </c>
      <c r="CF5" s="53">
        <v>0</v>
      </c>
      <c r="CG5" s="53">
        <v>0</v>
      </c>
      <c r="CH5" s="67"/>
      <c r="CI5" s="67"/>
      <c r="CJ5" s="67"/>
      <c r="CK5" s="67"/>
      <c r="CL5" s="67"/>
      <c r="CM5" s="67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</row>
    <row r="6" spans="1:102" x14ac:dyDescent="0.45">
      <c r="A6" s="66" t="s">
        <v>58</v>
      </c>
      <c r="B6" s="53">
        <v>3233.4445316210777</v>
      </c>
      <c r="C6" s="53">
        <v>3233.4445316210777</v>
      </c>
      <c r="D6" s="53">
        <v>3233.4445316210777</v>
      </c>
      <c r="E6" s="53">
        <v>3233.4445316210777</v>
      </c>
      <c r="F6" s="53">
        <v>3233.4445316210777</v>
      </c>
      <c r="G6" s="53">
        <v>3233.4445316210777</v>
      </c>
      <c r="H6" s="53">
        <v>3233.4445316210777</v>
      </c>
      <c r="I6" s="53">
        <v>3233.4445316210777</v>
      </c>
      <c r="J6" s="53">
        <v>3233.4445316210777</v>
      </c>
      <c r="K6" s="53">
        <v>3233.4445316210777</v>
      </c>
      <c r="L6" s="53">
        <v>3233.4445316210777</v>
      </c>
      <c r="M6" s="53">
        <v>3233.4445316210777</v>
      </c>
      <c r="N6" s="53">
        <v>3233.4445316210777</v>
      </c>
      <c r="O6" s="53">
        <v>3233.4445316210777</v>
      </c>
      <c r="P6" s="53">
        <v>3233.4445316210777</v>
      </c>
      <c r="Q6" s="53">
        <v>3233.4445316210777</v>
      </c>
      <c r="R6" s="53">
        <v>3233.4445316210777</v>
      </c>
      <c r="S6" s="53">
        <v>3233.4445316210777</v>
      </c>
      <c r="T6" s="53">
        <v>3233.4445316210777</v>
      </c>
      <c r="U6" s="53">
        <v>3233.4445316210777</v>
      </c>
      <c r="V6" s="53">
        <v>3233.4445316210777</v>
      </c>
      <c r="W6" s="53">
        <v>3233.4445316210777</v>
      </c>
      <c r="X6" s="53">
        <v>3233.4445316210777</v>
      </c>
      <c r="Y6" s="53">
        <v>3233.4445316210777</v>
      </c>
      <c r="Z6" s="53">
        <v>3233.4445316210777</v>
      </c>
      <c r="AA6" s="53">
        <v>3233.4445316210777</v>
      </c>
      <c r="AB6" s="53">
        <v>3233.4445316210777</v>
      </c>
      <c r="AC6" s="53">
        <v>3233.4445316210777</v>
      </c>
      <c r="AD6" s="53">
        <v>3233.4445316210777</v>
      </c>
      <c r="AE6" s="53">
        <v>3233.4445316210777</v>
      </c>
      <c r="AF6" s="53">
        <v>3233.4445316210777</v>
      </c>
      <c r="AG6" s="53">
        <v>3233.4445316210777</v>
      </c>
      <c r="AH6" s="53">
        <v>3233.4445316210777</v>
      </c>
      <c r="AI6" s="53">
        <v>3233.4445316210777</v>
      </c>
      <c r="AJ6" s="53">
        <v>3233.4445316210777</v>
      </c>
      <c r="AK6" s="53">
        <v>3233.4445316210777</v>
      </c>
      <c r="AL6" s="53">
        <v>3233.4445316210777</v>
      </c>
      <c r="AM6" s="53">
        <v>3233.4445316210777</v>
      </c>
      <c r="AN6" s="53">
        <v>3233.4445316210777</v>
      </c>
      <c r="AO6" s="53">
        <v>3233.4445316210777</v>
      </c>
      <c r="AP6" s="53">
        <v>3233.4445316210777</v>
      </c>
      <c r="AQ6" s="53">
        <v>3233.4445316210777</v>
      </c>
      <c r="AR6" s="53">
        <v>3233.4445316210777</v>
      </c>
      <c r="AS6" s="53">
        <v>3233.4445316210777</v>
      </c>
      <c r="AT6" s="53">
        <v>3233.4445316210777</v>
      </c>
      <c r="AU6" s="53">
        <v>3233.4445316210777</v>
      </c>
      <c r="AV6" s="53">
        <v>3233.4445316210777</v>
      </c>
      <c r="AW6" s="53">
        <v>3233.4445316210777</v>
      </c>
      <c r="AX6" s="53">
        <v>3233.4445316210777</v>
      </c>
      <c r="AY6" s="53">
        <v>3233.4445316210777</v>
      </c>
      <c r="AZ6" s="53">
        <v>3233.4445316210777</v>
      </c>
      <c r="BA6" s="53">
        <v>3233.4445316210777</v>
      </c>
      <c r="BB6" s="53">
        <v>3233.4445316210777</v>
      </c>
      <c r="BC6" s="53">
        <v>3233.4445316210777</v>
      </c>
      <c r="BD6" s="53">
        <v>3233.4445316210777</v>
      </c>
      <c r="BE6" s="53">
        <v>3233.4445316210777</v>
      </c>
      <c r="BF6" s="53">
        <v>3233.4445316210777</v>
      </c>
      <c r="BG6" s="53">
        <v>3233.4445316210777</v>
      </c>
      <c r="BH6" s="53">
        <v>3233.4445316210777</v>
      </c>
      <c r="BI6" s="53">
        <v>3233.4445316210777</v>
      </c>
      <c r="BJ6" s="53">
        <v>3233.4445316210777</v>
      </c>
      <c r="BK6" s="53">
        <v>3233.4445316210777</v>
      </c>
      <c r="BL6" s="53">
        <v>3233.4445316210777</v>
      </c>
      <c r="BM6" s="53">
        <v>3233.4445316210777</v>
      </c>
      <c r="BN6" s="53">
        <v>3233.4445316210777</v>
      </c>
      <c r="BO6" s="53">
        <v>3233.4445316210777</v>
      </c>
      <c r="BP6" s="53">
        <v>3233.4445316210777</v>
      </c>
      <c r="BQ6" s="53">
        <v>3233.4445316210777</v>
      </c>
      <c r="BR6" s="53">
        <v>3233.4445316210777</v>
      </c>
      <c r="BS6" s="53">
        <v>3233.4445316210777</v>
      </c>
      <c r="BT6" s="53">
        <v>3233.4445316210777</v>
      </c>
      <c r="BU6" s="53">
        <v>3233.4445316210777</v>
      </c>
      <c r="BV6" s="53">
        <v>3233.4445316210777</v>
      </c>
      <c r="BW6" s="53">
        <v>3233.4445316210777</v>
      </c>
      <c r="BX6" s="53">
        <v>3233.4445316210777</v>
      </c>
      <c r="BY6" s="53">
        <v>0</v>
      </c>
      <c r="BZ6" s="53">
        <v>0</v>
      </c>
      <c r="CA6" s="53">
        <v>0</v>
      </c>
      <c r="CB6" s="53">
        <v>0</v>
      </c>
      <c r="CC6" s="53">
        <v>0</v>
      </c>
      <c r="CD6" s="53">
        <v>0</v>
      </c>
      <c r="CE6" s="53">
        <v>0</v>
      </c>
      <c r="CF6" s="53">
        <v>0</v>
      </c>
      <c r="CG6" s="53">
        <v>0</v>
      </c>
      <c r="CH6" s="67"/>
      <c r="CI6" s="67"/>
      <c r="CJ6" s="67"/>
      <c r="CK6" s="67"/>
      <c r="CL6" s="67"/>
      <c r="CM6" s="67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</row>
    <row r="7" spans="1:102" x14ac:dyDescent="0.45">
      <c r="A7" s="64">
        <v>2011</v>
      </c>
      <c r="B7" s="65">
        <v>0</v>
      </c>
      <c r="C7" s="65">
        <v>17964.945634629243</v>
      </c>
      <c r="D7" s="65">
        <v>17964.945634629243</v>
      </c>
      <c r="E7" s="65">
        <v>17964.945634629243</v>
      </c>
      <c r="F7" s="65">
        <v>17964.945634629243</v>
      </c>
      <c r="G7" s="65">
        <v>17964.945634629243</v>
      </c>
      <c r="H7" s="65">
        <v>17964.945634629243</v>
      </c>
      <c r="I7" s="65">
        <v>17964.945634629243</v>
      </c>
      <c r="J7" s="65">
        <v>17964.945634629243</v>
      </c>
      <c r="K7" s="65">
        <v>16459.423556118349</v>
      </c>
      <c r="L7" s="65">
        <v>16459.423556118349</v>
      </c>
      <c r="M7" s="65">
        <v>10935.509971311541</v>
      </c>
      <c r="N7" s="65">
        <v>10935.509971311541</v>
      </c>
      <c r="O7" s="65">
        <v>10935.509971311541</v>
      </c>
      <c r="P7" s="65">
        <v>10935.509971311541</v>
      </c>
      <c r="Q7" s="65">
        <v>10935.509971311541</v>
      </c>
      <c r="R7" s="65">
        <v>10935.509971311541</v>
      </c>
      <c r="S7" s="65">
        <v>10935.509971311541</v>
      </c>
      <c r="T7" s="65">
        <v>10935.509971311541</v>
      </c>
      <c r="U7" s="65">
        <v>10935.509971311541</v>
      </c>
      <c r="V7" s="65">
        <v>10935.509971311541</v>
      </c>
      <c r="W7" s="65">
        <v>8140.4784409722633</v>
      </c>
      <c r="X7" s="65">
        <v>8140.4784409722633</v>
      </c>
      <c r="Y7" s="65">
        <v>8140.4784409722633</v>
      </c>
      <c r="Z7" s="65">
        <v>8140.4784409722633</v>
      </c>
      <c r="AA7" s="65">
        <v>8140.4784409722633</v>
      </c>
      <c r="AB7" s="65">
        <v>8140.4784409722633</v>
      </c>
      <c r="AC7" s="65">
        <v>8140.4784409722633</v>
      </c>
      <c r="AD7" s="65">
        <v>8140.4784409722633</v>
      </c>
      <c r="AE7" s="65">
        <v>8140.4784409722633</v>
      </c>
      <c r="AF7" s="65">
        <v>8140.4784409722633</v>
      </c>
      <c r="AG7" s="65">
        <v>5016.8973079780235</v>
      </c>
      <c r="AH7" s="65">
        <v>5016.8973079780235</v>
      </c>
      <c r="AI7" s="65">
        <v>5016.8973079780235</v>
      </c>
      <c r="AJ7" s="65">
        <v>5016.8973079780235</v>
      </c>
      <c r="AK7" s="65">
        <v>5016.8973079780235</v>
      </c>
      <c r="AL7" s="65">
        <v>5016.8973079780235</v>
      </c>
      <c r="AM7" s="65">
        <v>5016.8973079780235</v>
      </c>
      <c r="AN7" s="65">
        <v>5016.8973079780235</v>
      </c>
      <c r="AO7" s="65">
        <v>5016.8973079780235</v>
      </c>
      <c r="AP7" s="65">
        <v>5016.8973079780235</v>
      </c>
      <c r="AQ7" s="65">
        <v>5016.8973079780235</v>
      </c>
      <c r="AR7" s="65">
        <v>5016.8973079780235</v>
      </c>
      <c r="AS7" s="65">
        <v>5016.8973079780235</v>
      </c>
      <c r="AT7" s="65">
        <v>5016.8973079780235</v>
      </c>
      <c r="AU7" s="65">
        <v>5016.8973079780235</v>
      </c>
      <c r="AV7" s="65">
        <v>5016.8973079780235</v>
      </c>
      <c r="AW7" s="65">
        <v>5016.8973079780235</v>
      </c>
      <c r="AX7" s="65">
        <v>5016.8973079780235</v>
      </c>
      <c r="AY7" s="65">
        <v>5016.8973079780235</v>
      </c>
      <c r="AZ7" s="65">
        <v>5016.8973079780235</v>
      </c>
      <c r="BA7" s="65">
        <v>0</v>
      </c>
      <c r="BB7" s="65">
        <v>0</v>
      </c>
      <c r="BC7" s="65">
        <v>0</v>
      </c>
      <c r="BD7" s="65">
        <v>0</v>
      </c>
      <c r="BE7" s="65">
        <v>0</v>
      </c>
      <c r="BF7" s="65">
        <v>0</v>
      </c>
      <c r="BG7" s="65">
        <v>0</v>
      </c>
      <c r="BH7" s="65">
        <v>0</v>
      </c>
      <c r="BI7" s="65">
        <v>0</v>
      </c>
      <c r="BJ7" s="65">
        <v>0</v>
      </c>
      <c r="BK7" s="65">
        <v>0</v>
      </c>
      <c r="BL7" s="65">
        <v>0</v>
      </c>
      <c r="BM7" s="65">
        <v>0</v>
      </c>
      <c r="BN7" s="65">
        <v>0</v>
      </c>
      <c r="BO7" s="65">
        <v>0</v>
      </c>
      <c r="BP7" s="65">
        <v>0</v>
      </c>
      <c r="BQ7" s="65">
        <v>0</v>
      </c>
      <c r="BR7" s="65">
        <v>0</v>
      </c>
      <c r="BS7" s="65">
        <v>0</v>
      </c>
      <c r="BT7" s="65">
        <v>0</v>
      </c>
      <c r="BU7" s="65">
        <v>0</v>
      </c>
      <c r="BV7" s="65">
        <v>0</v>
      </c>
      <c r="BW7" s="65">
        <v>0</v>
      </c>
      <c r="BX7" s="65">
        <v>0</v>
      </c>
      <c r="BY7" s="65">
        <v>0</v>
      </c>
      <c r="BZ7" s="65">
        <v>0</v>
      </c>
      <c r="CA7" s="65">
        <v>0</v>
      </c>
      <c r="CB7" s="65">
        <v>0</v>
      </c>
      <c r="CC7" s="65">
        <v>0</v>
      </c>
      <c r="CD7" s="65">
        <v>0</v>
      </c>
      <c r="CE7" s="65">
        <v>0</v>
      </c>
      <c r="CF7" s="65">
        <v>0</v>
      </c>
      <c r="CG7" s="65">
        <v>0</v>
      </c>
      <c r="CH7" s="63"/>
      <c r="CI7" s="63"/>
      <c r="CJ7" s="63"/>
      <c r="CK7" s="63"/>
      <c r="CL7" s="63"/>
      <c r="CM7" s="63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</row>
    <row r="8" spans="1:102" x14ac:dyDescent="0.45">
      <c r="A8" s="66" t="s">
        <v>59</v>
      </c>
      <c r="B8" s="53">
        <v>0</v>
      </c>
      <c r="C8" s="53">
        <v>1505.522078510895</v>
      </c>
      <c r="D8" s="53">
        <v>1505.522078510895</v>
      </c>
      <c r="E8" s="53">
        <v>1505.522078510895</v>
      </c>
      <c r="F8" s="53">
        <v>1505.522078510895</v>
      </c>
      <c r="G8" s="53">
        <v>1505.522078510895</v>
      </c>
      <c r="H8" s="53">
        <v>1505.522078510895</v>
      </c>
      <c r="I8" s="53">
        <v>1505.522078510895</v>
      </c>
      <c r="J8" s="53">
        <v>1505.522078510895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3">
        <v>0</v>
      </c>
      <c r="AE8" s="53">
        <v>0</v>
      </c>
      <c r="AF8" s="53">
        <v>0</v>
      </c>
      <c r="AG8" s="53">
        <v>0</v>
      </c>
      <c r="AH8" s="53">
        <v>0</v>
      </c>
      <c r="AI8" s="53">
        <v>0</v>
      </c>
      <c r="AJ8" s="53">
        <v>0</v>
      </c>
      <c r="AK8" s="53">
        <v>0</v>
      </c>
      <c r="AL8" s="53">
        <v>0</v>
      </c>
      <c r="AM8" s="53">
        <v>0</v>
      </c>
      <c r="AN8" s="53">
        <v>0</v>
      </c>
      <c r="AO8" s="53">
        <v>0</v>
      </c>
      <c r="AP8" s="53">
        <v>0</v>
      </c>
      <c r="AQ8" s="53">
        <v>0</v>
      </c>
      <c r="AR8" s="53">
        <v>0</v>
      </c>
      <c r="AS8" s="53">
        <v>0</v>
      </c>
      <c r="AT8" s="53">
        <v>0</v>
      </c>
      <c r="AU8" s="53">
        <v>0</v>
      </c>
      <c r="AV8" s="53">
        <v>0</v>
      </c>
      <c r="AW8" s="53">
        <v>0</v>
      </c>
      <c r="AX8" s="53">
        <v>0</v>
      </c>
      <c r="AY8" s="53">
        <v>0</v>
      </c>
      <c r="AZ8" s="53">
        <v>0</v>
      </c>
      <c r="BA8" s="53">
        <v>0</v>
      </c>
      <c r="BB8" s="53">
        <v>0</v>
      </c>
      <c r="BC8" s="53">
        <v>0</v>
      </c>
      <c r="BD8" s="53">
        <v>0</v>
      </c>
      <c r="BE8" s="53">
        <v>0</v>
      </c>
      <c r="BF8" s="53">
        <v>0</v>
      </c>
      <c r="BG8" s="53">
        <v>0</v>
      </c>
      <c r="BH8" s="53">
        <v>0</v>
      </c>
      <c r="BI8" s="53">
        <v>0</v>
      </c>
      <c r="BJ8" s="53">
        <v>0</v>
      </c>
      <c r="BK8" s="53">
        <v>0</v>
      </c>
      <c r="BL8" s="53">
        <v>0</v>
      </c>
      <c r="BM8" s="53">
        <v>0</v>
      </c>
      <c r="BN8" s="53">
        <v>0</v>
      </c>
      <c r="BO8" s="53">
        <v>0</v>
      </c>
      <c r="BP8" s="53">
        <v>0</v>
      </c>
      <c r="BQ8" s="53">
        <v>0</v>
      </c>
      <c r="BR8" s="53">
        <v>0</v>
      </c>
      <c r="BS8" s="53">
        <v>0</v>
      </c>
      <c r="BT8" s="53">
        <v>0</v>
      </c>
      <c r="BU8" s="53">
        <v>0</v>
      </c>
      <c r="BV8" s="53">
        <v>0</v>
      </c>
      <c r="BW8" s="53">
        <v>0</v>
      </c>
      <c r="BX8" s="53">
        <v>0</v>
      </c>
      <c r="BY8" s="53">
        <v>0</v>
      </c>
      <c r="BZ8" s="53">
        <v>0</v>
      </c>
      <c r="CA8" s="53">
        <v>0</v>
      </c>
      <c r="CB8" s="53">
        <v>0</v>
      </c>
      <c r="CC8" s="53">
        <v>0</v>
      </c>
      <c r="CD8" s="53">
        <v>0</v>
      </c>
      <c r="CE8" s="53">
        <v>0</v>
      </c>
      <c r="CF8" s="53">
        <v>0</v>
      </c>
      <c r="CG8" s="53">
        <v>0</v>
      </c>
      <c r="CH8" s="67"/>
      <c r="CI8" s="67"/>
      <c r="CJ8" s="67"/>
      <c r="CK8" s="67"/>
      <c r="CL8" s="67"/>
      <c r="CM8" s="67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</row>
    <row r="9" spans="1:102" x14ac:dyDescent="0.45">
      <c r="A9" s="66" t="s">
        <v>60</v>
      </c>
      <c r="B9" s="53">
        <v>0</v>
      </c>
      <c r="C9" s="53">
        <v>3123.5811329942399</v>
      </c>
      <c r="D9" s="53">
        <v>3123.5811329942399</v>
      </c>
      <c r="E9" s="53">
        <v>3123.5811329942399</v>
      </c>
      <c r="F9" s="53">
        <v>3123.5811329942399</v>
      </c>
      <c r="G9" s="53">
        <v>3123.5811329942399</v>
      </c>
      <c r="H9" s="53">
        <v>3123.5811329942399</v>
      </c>
      <c r="I9" s="53">
        <v>3123.5811329942399</v>
      </c>
      <c r="J9" s="53">
        <v>3123.5811329942399</v>
      </c>
      <c r="K9" s="53">
        <v>3123.5811329942399</v>
      </c>
      <c r="L9" s="53">
        <v>3123.5811329942399</v>
      </c>
      <c r="M9" s="53">
        <v>3123.5811329942399</v>
      </c>
      <c r="N9" s="53">
        <v>3123.5811329942399</v>
      </c>
      <c r="O9" s="53">
        <v>3123.5811329942399</v>
      </c>
      <c r="P9" s="53">
        <v>3123.5811329942399</v>
      </c>
      <c r="Q9" s="53">
        <v>3123.5811329942399</v>
      </c>
      <c r="R9" s="53">
        <v>3123.5811329942399</v>
      </c>
      <c r="S9" s="53">
        <v>3123.5811329942399</v>
      </c>
      <c r="T9" s="53">
        <v>3123.5811329942399</v>
      </c>
      <c r="U9" s="53">
        <v>3123.5811329942399</v>
      </c>
      <c r="V9" s="53">
        <v>3123.5811329942399</v>
      </c>
      <c r="W9" s="53">
        <v>3123.5811329942399</v>
      </c>
      <c r="X9" s="53">
        <v>3123.5811329942399</v>
      </c>
      <c r="Y9" s="53">
        <v>3123.5811329942399</v>
      </c>
      <c r="Z9" s="53">
        <v>3123.5811329942399</v>
      </c>
      <c r="AA9" s="53">
        <v>3123.5811329942399</v>
      </c>
      <c r="AB9" s="53">
        <v>3123.5811329942399</v>
      </c>
      <c r="AC9" s="53">
        <v>3123.5811329942399</v>
      </c>
      <c r="AD9" s="53">
        <v>3123.5811329942399</v>
      </c>
      <c r="AE9" s="53">
        <v>3123.5811329942399</v>
      </c>
      <c r="AF9" s="53">
        <v>3123.5811329942399</v>
      </c>
      <c r="AG9" s="53">
        <v>0</v>
      </c>
      <c r="AH9" s="53">
        <v>0</v>
      </c>
      <c r="AI9" s="53">
        <v>0</v>
      </c>
      <c r="AJ9" s="53">
        <v>0</v>
      </c>
      <c r="AK9" s="53">
        <v>0</v>
      </c>
      <c r="AL9" s="53">
        <v>0</v>
      </c>
      <c r="AM9" s="53">
        <v>0</v>
      </c>
      <c r="AN9" s="53">
        <v>0</v>
      </c>
      <c r="AO9" s="53">
        <v>0</v>
      </c>
      <c r="AP9" s="53">
        <v>0</v>
      </c>
      <c r="AQ9" s="53">
        <v>0</v>
      </c>
      <c r="AR9" s="53">
        <v>0</v>
      </c>
      <c r="AS9" s="53">
        <v>0</v>
      </c>
      <c r="AT9" s="53">
        <v>0</v>
      </c>
      <c r="AU9" s="53">
        <v>0</v>
      </c>
      <c r="AV9" s="53">
        <v>0</v>
      </c>
      <c r="AW9" s="53">
        <v>0</v>
      </c>
      <c r="AX9" s="53">
        <v>0</v>
      </c>
      <c r="AY9" s="53">
        <v>0</v>
      </c>
      <c r="AZ9" s="53">
        <v>0</v>
      </c>
      <c r="BA9" s="53">
        <v>0</v>
      </c>
      <c r="BB9" s="53">
        <v>0</v>
      </c>
      <c r="BC9" s="53">
        <v>0</v>
      </c>
      <c r="BD9" s="53">
        <v>0</v>
      </c>
      <c r="BE9" s="53">
        <v>0</v>
      </c>
      <c r="BF9" s="53">
        <v>0</v>
      </c>
      <c r="BG9" s="53">
        <v>0</v>
      </c>
      <c r="BH9" s="53">
        <v>0</v>
      </c>
      <c r="BI9" s="53">
        <v>0</v>
      </c>
      <c r="BJ9" s="53">
        <v>0</v>
      </c>
      <c r="BK9" s="53">
        <v>0</v>
      </c>
      <c r="BL9" s="53">
        <v>0</v>
      </c>
      <c r="BM9" s="53">
        <v>0</v>
      </c>
      <c r="BN9" s="53">
        <v>0</v>
      </c>
      <c r="BO9" s="53">
        <v>0</v>
      </c>
      <c r="BP9" s="53">
        <v>0</v>
      </c>
      <c r="BQ9" s="53">
        <v>0</v>
      </c>
      <c r="BR9" s="53">
        <v>0</v>
      </c>
      <c r="BS9" s="53">
        <v>0</v>
      </c>
      <c r="BT9" s="53">
        <v>0</v>
      </c>
      <c r="BU9" s="53">
        <v>0</v>
      </c>
      <c r="BV9" s="53">
        <v>0</v>
      </c>
      <c r="BW9" s="53">
        <v>0</v>
      </c>
      <c r="BX9" s="53">
        <v>0</v>
      </c>
      <c r="BY9" s="53">
        <v>0</v>
      </c>
      <c r="BZ9" s="53">
        <v>0</v>
      </c>
      <c r="CA9" s="53">
        <v>0</v>
      </c>
      <c r="CB9" s="53">
        <v>0</v>
      </c>
      <c r="CC9" s="53">
        <v>0</v>
      </c>
      <c r="CD9" s="53">
        <v>0</v>
      </c>
      <c r="CE9" s="53">
        <v>0</v>
      </c>
      <c r="CF9" s="53">
        <v>0</v>
      </c>
      <c r="CG9" s="53">
        <v>0</v>
      </c>
      <c r="CH9" s="67"/>
      <c r="CI9" s="67"/>
      <c r="CJ9" s="67"/>
      <c r="CK9" s="67"/>
      <c r="CL9" s="67"/>
      <c r="CM9" s="67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</row>
    <row r="10" spans="1:102" x14ac:dyDescent="0.45">
      <c r="A10" s="66" t="s">
        <v>61</v>
      </c>
      <c r="B10" s="53">
        <v>0</v>
      </c>
      <c r="C10" s="53">
        <v>2795.031530339279</v>
      </c>
      <c r="D10" s="53">
        <v>2795.031530339279</v>
      </c>
      <c r="E10" s="53">
        <v>2795.031530339279</v>
      </c>
      <c r="F10" s="53">
        <v>2795.031530339279</v>
      </c>
      <c r="G10" s="53">
        <v>2795.031530339279</v>
      </c>
      <c r="H10" s="53">
        <v>2795.031530339279</v>
      </c>
      <c r="I10" s="53">
        <v>2795.031530339279</v>
      </c>
      <c r="J10" s="53">
        <v>2795.031530339279</v>
      </c>
      <c r="K10" s="53">
        <v>2795.031530339279</v>
      </c>
      <c r="L10" s="53">
        <v>2795.031530339279</v>
      </c>
      <c r="M10" s="53">
        <v>2795.031530339279</v>
      </c>
      <c r="N10" s="53">
        <v>2795.031530339279</v>
      </c>
      <c r="O10" s="53">
        <v>2795.031530339279</v>
      </c>
      <c r="P10" s="53">
        <v>2795.031530339279</v>
      </c>
      <c r="Q10" s="53">
        <v>2795.031530339279</v>
      </c>
      <c r="R10" s="53">
        <v>2795.031530339279</v>
      </c>
      <c r="S10" s="53">
        <v>2795.031530339279</v>
      </c>
      <c r="T10" s="53">
        <v>2795.031530339279</v>
      </c>
      <c r="U10" s="53">
        <v>2795.031530339279</v>
      </c>
      <c r="V10" s="53">
        <v>2795.031530339279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  <c r="AD10" s="53">
        <v>0</v>
      </c>
      <c r="AE10" s="53">
        <v>0</v>
      </c>
      <c r="AF10" s="53">
        <v>0</v>
      </c>
      <c r="AG10" s="53">
        <v>0</v>
      </c>
      <c r="AH10" s="53">
        <v>0</v>
      </c>
      <c r="AI10" s="53">
        <v>0</v>
      </c>
      <c r="AJ10" s="53">
        <v>0</v>
      </c>
      <c r="AK10" s="53">
        <v>0</v>
      </c>
      <c r="AL10" s="53">
        <v>0</v>
      </c>
      <c r="AM10" s="53">
        <v>0</v>
      </c>
      <c r="AN10" s="53">
        <v>0</v>
      </c>
      <c r="AO10" s="53">
        <v>0</v>
      </c>
      <c r="AP10" s="53">
        <v>0</v>
      </c>
      <c r="AQ10" s="53">
        <v>0</v>
      </c>
      <c r="AR10" s="53">
        <v>0</v>
      </c>
      <c r="AS10" s="53">
        <v>0</v>
      </c>
      <c r="AT10" s="53">
        <v>0</v>
      </c>
      <c r="AU10" s="53">
        <v>0</v>
      </c>
      <c r="AV10" s="53">
        <v>0</v>
      </c>
      <c r="AW10" s="53">
        <v>0</v>
      </c>
      <c r="AX10" s="53">
        <v>0</v>
      </c>
      <c r="AY10" s="53">
        <v>0</v>
      </c>
      <c r="AZ10" s="53">
        <v>0</v>
      </c>
      <c r="BA10" s="53">
        <v>0</v>
      </c>
      <c r="BB10" s="53">
        <v>0</v>
      </c>
      <c r="BC10" s="53">
        <v>0</v>
      </c>
      <c r="BD10" s="53">
        <v>0</v>
      </c>
      <c r="BE10" s="53">
        <v>0</v>
      </c>
      <c r="BF10" s="53">
        <v>0</v>
      </c>
      <c r="BG10" s="53">
        <v>0</v>
      </c>
      <c r="BH10" s="53">
        <v>0</v>
      </c>
      <c r="BI10" s="53">
        <v>0</v>
      </c>
      <c r="BJ10" s="53">
        <v>0</v>
      </c>
      <c r="BK10" s="53">
        <v>0</v>
      </c>
      <c r="BL10" s="53">
        <v>0</v>
      </c>
      <c r="BM10" s="53">
        <v>0</v>
      </c>
      <c r="BN10" s="53">
        <v>0</v>
      </c>
      <c r="BO10" s="53">
        <v>0</v>
      </c>
      <c r="BP10" s="53">
        <v>0</v>
      </c>
      <c r="BQ10" s="53">
        <v>0</v>
      </c>
      <c r="BR10" s="53">
        <v>0</v>
      </c>
      <c r="BS10" s="53">
        <v>0</v>
      </c>
      <c r="BT10" s="53">
        <v>0</v>
      </c>
      <c r="BU10" s="53">
        <v>0</v>
      </c>
      <c r="BV10" s="53">
        <v>0</v>
      </c>
      <c r="BW10" s="53">
        <v>0</v>
      </c>
      <c r="BX10" s="53">
        <v>0</v>
      </c>
      <c r="BY10" s="53">
        <v>0</v>
      </c>
      <c r="BZ10" s="53">
        <v>0</v>
      </c>
      <c r="CA10" s="53">
        <v>0</v>
      </c>
      <c r="CB10" s="53">
        <v>0</v>
      </c>
      <c r="CC10" s="53">
        <v>0</v>
      </c>
      <c r="CD10" s="53">
        <v>0</v>
      </c>
      <c r="CE10" s="53">
        <v>0</v>
      </c>
      <c r="CF10" s="53">
        <v>0</v>
      </c>
      <c r="CG10" s="53">
        <v>0</v>
      </c>
      <c r="CH10" s="67"/>
      <c r="CI10" s="67"/>
      <c r="CJ10" s="67"/>
      <c r="CK10" s="67"/>
      <c r="CL10" s="67"/>
      <c r="CM10" s="67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</row>
    <row r="11" spans="1:102" x14ac:dyDescent="0.45">
      <c r="A11" s="66" t="s">
        <v>62</v>
      </c>
      <c r="B11" s="53">
        <v>0</v>
      </c>
      <c r="C11" s="53">
        <v>5523.9135848068063</v>
      </c>
      <c r="D11" s="53">
        <v>5523.9135848068063</v>
      </c>
      <c r="E11" s="53">
        <v>5523.9135848068063</v>
      </c>
      <c r="F11" s="53">
        <v>5523.9135848068063</v>
      </c>
      <c r="G11" s="53">
        <v>5523.9135848068063</v>
      </c>
      <c r="H11" s="53">
        <v>5523.9135848068063</v>
      </c>
      <c r="I11" s="53">
        <v>5523.9135848068063</v>
      </c>
      <c r="J11" s="53">
        <v>5523.9135848068063</v>
      </c>
      <c r="K11" s="53">
        <v>5523.9135848068063</v>
      </c>
      <c r="L11" s="53">
        <v>5523.9135848068063</v>
      </c>
      <c r="M11" s="53">
        <v>0</v>
      </c>
      <c r="N11" s="53">
        <v>0</v>
      </c>
      <c r="O11" s="53">
        <v>0</v>
      </c>
      <c r="P11" s="53">
        <v>0</v>
      </c>
      <c r="Q11" s="53">
        <v>0</v>
      </c>
      <c r="R11" s="53">
        <v>0</v>
      </c>
      <c r="S11" s="53">
        <v>0</v>
      </c>
      <c r="T11" s="53">
        <v>0</v>
      </c>
      <c r="U11" s="53">
        <v>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0</v>
      </c>
      <c r="AD11" s="53">
        <v>0</v>
      </c>
      <c r="AE11" s="53">
        <v>0</v>
      </c>
      <c r="AF11" s="53">
        <v>0</v>
      </c>
      <c r="AG11" s="53">
        <v>0</v>
      </c>
      <c r="AH11" s="53">
        <v>0</v>
      </c>
      <c r="AI11" s="53">
        <v>0</v>
      </c>
      <c r="AJ11" s="53">
        <v>0</v>
      </c>
      <c r="AK11" s="53">
        <v>0</v>
      </c>
      <c r="AL11" s="53">
        <v>0</v>
      </c>
      <c r="AM11" s="53">
        <v>0</v>
      </c>
      <c r="AN11" s="53">
        <v>0</v>
      </c>
      <c r="AO11" s="53">
        <v>0</v>
      </c>
      <c r="AP11" s="53">
        <v>0</v>
      </c>
      <c r="AQ11" s="53">
        <v>0</v>
      </c>
      <c r="AR11" s="53">
        <v>0</v>
      </c>
      <c r="AS11" s="53">
        <v>0</v>
      </c>
      <c r="AT11" s="53">
        <v>0</v>
      </c>
      <c r="AU11" s="53">
        <v>0</v>
      </c>
      <c r="AV11" s="53">
        <v>0</v>
      </c>
      <c r="AW11" s="53">
        <v>0</v>
      </c>
      <c r="AX11" s="53">
        <v>0</v>
      </c>
      <c r="AY11" s="53">
        <v>0</v>
      </c>
      <c r="AZ11" s="53">
        <v>0</v>
      </c>
      <c r="BA11" s="53">
        <v>0</v>
      </c>
      <c r="BB11" s="53">
        <v>0</v>
      </c>
      <c r="BC11" s="53">
        <v>0</v>
      </c>
      <c r="BD11" s="53">
        <v>0</v>
      </c>
      <c r="BE11" s="53">
        <v>0</v>
      </c>
      <c r="BF11" s="53">
        <v>0</v>
      </c>
      <c r="BG11" s="53">
        <v>0</v>
      </c>
      <c r="BH11" s="53">
        <v>0</v>
      </c>
      <c r="BI11" s="53">
        <v>0</v>
      </c>
      <c r="BJ11" s="53">
        <v>0</v>
      </c>
      <c r="BK11" s="53">
        <v>0</v>
      </c>
      <c r="BL11" s="53">
        <v>0</v>
      </c>
      <c r="BM11" s="53">
        <v>0</v>
      </c>
      <c r="BN11" s="53">
        <v>0</v>
      </c>
      <c r="BO11" s="53">
        <v>0</v>
      </c>
      <c r="BP11" s="53">
        <v>0</v>
      </c>
      <c r="BQ11" s="53">
        <v>0</v>
      </c>
      <c r="BR11" s="53">
        <v>0</v>
      </c>
      <c r="BS11" s="53">
        <v>0</v>
      </c>
      <c r="BT11" s="53">
        <v>0</v>
      </c>
      <c r="BU11" s="53">
        <v>0</v>
      </c>
      <c r="BV11" s="53">
        <v>0</v>
      </c>
      <c r="BW11" s="53">
        <v>0</v>
      </c>
      <c r="BX11" s="53">
        <v>0</v>
      </c>
      <c r="BY11" s="53">
        <v>0</v>
      </c>
      <c r="BZ11" s="53">
        <v>0</v>
      </c>
      <c r="CA11" s="53">
        <v>0</v>
      </c>
      <c r="CB11" s="53">
        <v>0</v>
      </c>
      <c r="CC11" s="53">
        <v>0</v>
      </c>
      <c r="CD11" s="53">
        <v>0</v>
      </c>
      <c r="CE11" s="53">
        <v>0</v>
      </c>
      <c r="CF11" s="53">
        <v>0</v>
      </c>
      <c r="CG11" s="53">
        <v>0</v>
      </c>
      <c r="CH11" s="67"/>
      <c r="CI11" s="67"/>
      <c r="CJ11" s="67"/>
      <c r="CK11" s="67"/>
      <c r="CL11" s="67"/>
      <c r="CM11" s="67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</row>
    <row r="12" spans="1:102" x14ac:dyDescent="0.45">
      <c r="A12" s="66" t="s">
        <v>63</v>
      </c>
      <c r="B12" s="53">
        <v>0</v>
      </c>
      <c r="C12" s="53">
        <v>5016.8973079780235</v>
      </c>
      <c r="D12" s="53">
        <v>5016.8973079780235</v>
      </c>
      <c r="E12" s="53">
        <v>5016.8973079780235</v>
      </c>
      <c r="F12" s="53">
        <v>5016.8973079780235</v>
      </c>
      <c r="G12" s="53">
        <v>5016.8973079780235</v>
      </c>
      <c r="H12" s="53">
        <v>5016.8973079780235</v>
      </c>
      <c r="I12" s="53">
        <v>5016.8973079780235</v>
      </c>
      <c r="J12" s="53">
        <v>5016.8973079780235</v>
      </c>
      <c r="K12" s="53">
        <v>5016.8973079780235</v>
      </c>
      <c r="L12" s="53">
        <v>5016.8973079780235</v>
      </c>
      <c r="M12" s="53">
        <v>5016.8973079780235</v>
      </c>
      <c r="N12" s="53">
        <v>5016.8973079780235</v>
      </c>
      <c r="O12" s="53">
        <v>5016.8973079780235</v>
      </c>
      <c r="P12" s="53">
        <v>5016.8973079780235</v>
      </c>
      <c r="Q12" s="53">
        <v>5016.8973079780235</v>
      </c>
      <c r="R12" s="53">
        <v>5016.8973079780235</v>
      </c>
      <c r="S12" s="53">
        <v>5016.8973079780235</v>
      </c>
      <c r="T12" s="53">
        <v>5016.8973079780235</v>
      </c>
      <c r="U12" s="53">
        <v>5016.8973079780235</v>
      </c>
      <c r="V12" s="53">
        <v>5016.8973079780235</v>
      </c>
      <c r="W12" s="53">
        <v>5016.8973079780235</v>
      </c>
      <c r="X12" s="53">
        <v>5016.8973079780235</v>
      </c>
      <c r="Y12" s="53">
        <v>5016.8973079780235</v>
      </c>
      <c r="Z12" s="53">
        <v>5016.8973079780235</v>
      </c>
      <c r="AA12" s="53">
        <v>5016.8973079780235</v>
      </c>
      <c r="AB12" s="53">
        <v>5016.8973079780235</v>
      </c>
      <c r="AC12" s="53">
        <v>5016.8973079780235</v>
      </c>
      <c r="AD12" s="53">
        <v>5016.8973079780235</v>
      </c>
      <c r="AE12" s="53">
        <v>5016.8973079780235</v>
      </c>
      <c r="AF12" s="53">
        <v>5016.8973079780235</v>
      </c>
      <c r="AG12" s="53">
        <v>5016.8973079780235</v>
      </c>
      <c r="AH12" s="53">
        <v>5016.8973079780235</v>
      </c>
      <c r="AI12" s="53">
        <v>5016.8973079780235</v>
      </c>
      <c r="AJ12" s="53">
        <v>5016.8973079780235</v>
      </c>
      <c r="AK12" s="53">
        <v>5016.8973079780235</v>
      </c>
      <c r="AL12" s="53">
        <v>5016.8973079780235</v>
      </c>
      <c r="AM12" s="53">
        <v>5016.8973079780235</v>
      </c>
      <c r="AN12" s="53">
        <v>5016.8973079780235</v>
      </c>
      <c r="AO12" s="53">
        <v>5016.8973079780235</v>
      </c>
      <c r="AP12" s="53">
        <v>5016.8973079780235</v>
      </c>
      <c r="AQ12" s="53">
        <v>5016.8973079780235</v>
      </c>
      <c r="AR12" s="53">
        <v>5016.8973079780235</v>
      </c>
      <c r="AS12" s="53">
        <v>5016.8973079780235</v>
      </c>
      <c r="AT12" s="53">
        <v>5016.8973079780235</v>
      </c>
      <c r="AU12" s="53">
        <v>5016.8973079780235</v>
      </c>
      <c r="AV12" s="53">
        <v>5016.8973079780235</v>
      </c>
      <c r="AW12" s="53">
        <v>5016.8973079780235</v>
      </c>
      <c r="AX12" s="53">
        <v>5016.8973079780235</v>
      </c>
      <c r="AY12" s="53">
        <v>5016.8973079780235</v>
      </c>
      <c r="AZ12" s="53">
        <v>5016.8973079780235</v>
      </c>
      <c r="BA12" s="53">
        <v>0</v>
      </c>
      <c r="BB12" s="53">
        <v>0</v>
      </c>
      <c r="BC12" s="53">
        <v>0</v>
      </c>
      <c r="BD12" s="53">
        <v>0</v>
      </c>
      <c r="BE12" s="53">
        <v>0</v>
      </c>
      <c r="BF12" s="53">
        <v>0</v>
      </c>
      <c r="BG12" s="53">
        <v>0</v>
      </c>
      <c r="BH12" s="53">
        <v>0</v>
      </c>
      <c r="BI12" s="53">
        <v>0</v>
      </c>
      <c r="BJ12" s="53">
        <v>0</v>
      </c>
      <c r="BK12" s="53">
        <v>0</v>
      </c>
      <c r="BL12" s="53">
        <v>0</v>
      </c>
      <c r="BM12" s="53">
        <v>0</v>
      </c>
      <c r="BN12" s="53">
        <v>0</v>
      </c>
      <c r="BO12" s="53">
        <v>0</v>
      </c>
      <c r="BP12" s="53">
        <v>0</v>
      </c>
      <c r="BQ12" s="53">
        <v>0</v>
      </c>
      <c r="BR12" s="53">
        <v>0</v>
      </c>
      <c r="BS12" s="53">
        <v>0</v>
      </c>
      <c r="BT12" s="53">
        <v>0</v>
      </c>
      <c r="BU12" s="53">
        <v>0</v>
      </c>
      <c r="BV12" s="53">
        <v>0</v>
      </c>
      <c r="BW12" s="53">
        <v>0</v>
      </c>
      <c r="BX12" s="53">
        <v>0</v>
      </c>
      <c r="BY12" s="53">
        <v>0</v>
      </c>
      <c r="BZ12" s="53">
        <v>0</v>
      </c>
      <c r="CA12" s="53">
        <v>0</v>
      </c>
      <c r="CB12" s="53">
        <v>0</v>
      </c>
      <c r="CC12" s="53">
        <v>0</v>
      </c>
      <c r="CD12" s="53">
        <v>0</v>
      </c>
      <c r="CE12" s="53">
        <v>0</v>
      </c>
      <c r="CF12" s="53">
        <v>0</v>
      </c>
      <c r="CG12" s="53">
        <v>0</v>
      </c>
      <c r="CH12" s="67"/>
      <c r="CI12" s="67"/>
      <c r="CJ12" s="67"/>
      <c r="CK12" s="67"/>
      <c r="CL12" s="67"/>
      <c r="CM12" s="67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</row>
    <row r="13" spans="1:102" x14ac:dyDescent="0.45">
      <c r="A13" s="64">
        <v>2016</v>
      </c>
      <c r="B13" s="65">
        <v>0</v>
      </c>
      <c r="C13" s="65">
        <v>0</v>
      </c>
      <c r="D13" s="65">
        <v>0</v>
      </c>
      <c r="E13" s="65">
        <v>0</v>
      </c>
      <c r="F13" s="65">
        <v>0</v>
      </c>
      <c r="G13" s="65">
        <v>0</v>
      </c>
      <c r="H13" s="65">
        <v>3668.9108299999998</v>
      </c>
      <c r="I13" s="65">
        <v>3668.9108299999998</v>
      </c>
      <c r="J13" s="65">
        <v>3668.9108299999998</v>
      </c>
      <c r="K13" s="65">
        <v>3668.9108299999998</v>
      </c>
      <c r="L13" s="65">
        <v>3668.9108299999998</v>
      </c>
      <c r="M13" s="65">
        <v>3668.9108299999998</v>
      </c>
      <c r="N13" s="65">
        <v>3668.9108299999998</v>
      </c>
      <c r="O13" s="65">
        <v>3668.9108299999998</v>
      </c>
      <c r="P13" s="65">
        <v>3668.9108299999998</v>
      </c>
      <c r="Q13" s="65">
        <v>3668.9108299999998</v>
      </c>
      <c r="R13" s="65">
        <v>3668.9108299999998</v>
      </c>
      <c r="S13" s="65">
        <v>3668.9108299999998</v>
      </c>
      <c r="T13" s="65">
        <v>3668.9108299999998</v>
      </c>
      <c r="U13" s="65">
        <v>3668.9108299999998</v>
      </c>
      <c r="V13" s="65">
        <v>3668.9108299999998</v>
      </c>
      <c r="W13" s="65">
        <v>3668.9108299999998</v>
      </c>
      <c r="X13" s="65">
        <v>3668.9108299999998</v>
      </c>
      <c r="Y13" s="65">
        <v>3668.9108299999998</v>
      </c>
      <c r="Z13" s="65">
        <v>3668.9108299999998</v>
      </c>
      <c r="AA13" s="65">
        <v>3668.9108299999998</v>
      </c>
      <c r="AB13" s="65">
        <v>3668.9108299999998</v>
      </c>
      <c r="AC13" s="65">
        <v>3668.9108299999998</v>
      </c>
      <c r="AD13" s="65">
        <v>3668.9108299999998</v>
      </c>
      <c r="AE13" s="65">
        <v>3668.9108299999998</v>
      </c>
      <c r="AF13" s="65">
        <v>3668.9108299999998</v>
      </c>
      <c r="AG13" s="65">
        <v>3668.9108299999998</v>
      </c>
      <c r="AH13" s="65">
        <v>3668.9108299999998</v>
      </c>
      <c r="AI13" s="65">
        <v>3668.9108299999998</v>
      </c>
      <c r="AJ13" s="65">
        <v>3668.9108299999998</v>
      </c>
      <c r="AK13" s="65">
        <v>3668.9108299999998</v>
      </c>
      <c r="AL13" s="65">
        <v>0</v>
      </c>
      <c r="AM13" s="65">
        <v>0</v>
      </c>
      <c r="AN13" s="65">
        <v>0</v>
      </c>
      <c r="AO13" s="65">
        <v>0</v>
      </c>
      <c r="AP13" s="65">
        <v>0</v>
      </c>
      <c r="AQ13" s="65">
        <v>0</v>
      </c>
      <c r="AR13" s="65">
        <v>0</v>
      </c>
      <c r="AS13" s="65">
        <v>0</v>
      </c>
      <c r="AT13" s="65">
        <v>0</v>
      </c>
      <c r="AU13" s="65">
        <v>0</v>
      </c>
      <c r="AV13" s="65">
        <v>0</v>
      </c>
      <c r="AW13" s="65">
        <v>0</v>
      </c>
      <c r="AX13" s="65">
        <v>0</v>
      </c>
      <c r="AY13" s="65">
        <v>0</v>
      </c>
      <c r="AZ13" s="65">
        <v>0</v>
      </c>
      <c r="BA13" s="65">
        <v>0</v>
      </c>
      <c r="BB13" s="65">
        <v>0</v>
      </c>
      <c r="BC13" s="65">
        <v>0</v>
      </c>
      <c r="BD13" s="65">
        <v>0</v>
      </c>
      <c r="BE13" s="65">
        <v>0</v>
      </c>
      <c r="BF13" s="65">
        <v>0</v>
      </c>
      <c r="BG13" s="65">
        <v>0</v>
      </c>
      <c r="BH13" s="65">
        <v>0</v>
      </c>
      <c r="BI13" s="65">
        <v>0</v>
      </c>
      <c r="BJ13" s="65">
        <v>0</v>
      </c>
      <c r="BK13" s="65">
        <v>0</v>
      </c>
      <c r="BL13" s="65">
        <v>0</v>
      </c>
      <c r="BM13" s="65">
        <v>0</v>
      </c>
      <c r="BN13" s="65">
        <v>0</v>
      </c>
      <c r="BO13" s="65">
        <v>0</v>
      </c>
      <c r="BP13" s="65">
        <v>0</v>
      </c>
      <c r="BQ13" s="65">
        <v>0</v>
      </c>
      <c r="BR13" s="65">
        <v>0</v>
      </c>
      <c r="BS13" s="65">
        <v>0</v>
      </c>
      <c r="BT13" s="65">
        <v>0</v>
      </c>
      <c r="BU13" s="65">
        <v>0</v>
      </c>
      <c r="BV13" s="65">
        <v>0</v>
      </c>
      <c r="BW13" s="65">
        <v>0</v>
      </c>
      <c r="BX13" s="65">
        <v>0</v>
      </c>
      <c r="BY13" s="65">
        <v>0</v>
      </c>
      <c r="BZ13" s="65">
        <v>0</v>
      </c>
      <c r="CA13" s="65">
        <v>0</v>
      </c>
      <c r="CB13" s="65">
        <v>0</v>
      </c>
      <c r="CC13" s="65">
        <v>0</v>
      </c>
      <c r="CD13" s="65">
        <v>0</v>
      </c>
      <c r="CE13" s="65">
        <v>0</v>
      </c>
      <c r="CF13" s="65">
        <v>0</v>
      </c>
      <c r="CG13" s="65">
        <v>0</v>
      </c>
      <c r="CH13" s="63"/>
      <c r="CI13" s="63"/>
      <c r="CJ13" s="63"/>
      <c r="CK13" s="63"/>
      <c r="CL13" s="63"/>
      <c r="CM13" s="63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</row>
    <row r="14" spans="1:102" x14ac:dyDescent="0.45">
      <c r="A14" s="66" t="s">
        <v>60</v>
      </c>
      <c r="B14" s="53">
        <v>0</v>
      </c>
      <c r="C14" s="53">
        <v>0</v>
      </c>
      <c r="D14" s="53">
        <v>0</v>
      </c>
      <c r="E14" s="53">
        <v>0</v>
      </c>
      <c r="F14" s="53">
        <v>0</v>
      </c>
      <c r="G14" s="53">
        <v>0</v>
      </c>
      <c r="H14" s="53">
        <v>3668.9108299999998</v>
      </c>
      <c r="I14" s="53">
        <v>3668.9108299999998</v>
      </c>
      <c r="J14" s="53">
        <v>3668.9108299999998</v>
      </c>
      <c r="K14" s="53">
        <v>3668.9108299999998</v>
      </c>
      <c r="L14" s="53">
        <v>3668.9108299999998</v>
      </c>
      <c r="M14" s="53">
        <v>3668.9108299999998</v>
      </c>
      <c r="N14" s="53">
        <v>3668.9108299999998</v>
      </c>
      <c r="O14" s="53">
        <v>3668.9108299999998</v>
      </c>
      <c r="P14" s="53">
        <v>3668.9108299999998</v>
      </c>
      <c r="Q14" s="53">
        <v>3668.9108299999998</v>
      </c>
      <c r="R14" s="53">
        <v>3668.9108299999998</v>
      </c>
      <c r="S14" s="53">
        <v>3668.9108299999998</v>
      </c>
      <c r="T14" s="53">
        <v>3668.9108299999998</v>
      </c>
      <c r="U14" s="53">
        <v>3668.9108299999998</v>
      </c>
      <c r="V14" s="53">
        <v>3668.9108299999998</v>
      </c>
      <c r="W14" s="53">
        <v>3668.9108299999998</v>
      </c>
      <c r="X14" s="53">
        <v>3668.9108299999998</v>
      </c>
      <c r="Y14" s="53">
        <v>3668.9108299999998</v>
      </c>
      <c r="Z14" s="53">
        <v>3668.9108299999998</v>
      </c>
      <c r="AA14" s="53">
        <v>3668.9108299999998</v>
      </c>
      <c r="AB14" s="53">
        <v>3668.9108299999998</v>
      </c>
      <c r="AC14" s="53">
        <v>3668.9108299999998</v>
      </c>
      <c r="AD14" s="53">
        <v>3668.9108299999998</v>
      </c>
      <c r="AE14" s="53">
        <v>3668.9108299999998</v>
      </c>
      <c r="AF14" s="53">
        <v>3668.9108299999998</v>
      </c>
      <c r="AG14" s="53">
        <v>3668.9108299999998</v>
      </c>
      <c r="AH14" s="53">
        <v>3668.9108299999998</v>
      </c>
      <c r="AI14" s="53">
        <v>3668.9108299999998</v>
      </c>
      <c r="AJ14" s="53">
        <v>3668.9108299999998</v>
      </c>
      <c r="AK14" s="53">
        <v>3668.9108299999998</v>
      </c>
      <c r="AL14" s="53">
        <v>0</v>
      </c>
      <c r="AM14" s="53">
        <v>0</v>
      </c>
      <c r="AN14" s="53">
        <v>0</v>
      </c>
      <c r="AO14" s="53">
        <v>0</v>
      </c>
      <c r="AP14" s="53">
        <v>0</v>
      </c>
      <c r="AQ14" s="53">
        <v>0</v>
      </c>
      <c r="AR14" s="53">
        <v>0</v>
      </c>
      <c r="AS14" s="53">
        <v>0</v>
      </c>
      <c r="AT14" s="53">
        <v>0</v>
      </c>
      <c r="AU14" s="53">
        <v>0</v>
      </c>
      <c r="AV14" s="53">
        <v>0</v>
      </c>
      <c r="AW14" s="53">
        <v>0</v>
      </c>
      <c r="AX14" s="53">
        <v>0</v>
      </c>
      <c r="AY14" s="53">
        <v>0</v>
      </c>
      <c r="AZ14" s="53">
        <v>0</v>
      </c>
      <c r="BA14" s="53">
        <v>0</v>
      </c>
      <c r="BB14" s="53">
        <v>0</v>
      </c>
      <c r="BC14" s="53">
        <v>0</v>
      </c>
      <c r="BD14" s="53">
        <v>0</v>
      </c>
      <c r="BE14" s="53">
        <v>0</v>
      </c>
      <c r="BF14" s="53">
        <v>0</v>
      </c>
      <c r="BG14" s="53">
        <v>0</v>
      </c>
      <c r="BH14" s="53">
        <v>0</v>
      </c>
      <c r="BI14" s="53">
        <v>0</v>
      </c>
      <c r="BJ14" s="53">
        <v>0</v>
      </c>
      <c r="BK14" s="53">
        <v>0</v>
      </c>
      <c r="BL14" s="53">
        <v>0</v>
      </c>
      <c r="BM14" s="53">
        <v>0</v>
      </c>
      <c r="BN14" s="53">
        <v>0</v>
      </c>
      <c r="BO14" s="53">
        <v>0</v>
      </c>
      <c r="BP14" s="53">
        <v>0</v>
      </c>
      <c r="BQ14" s="53">
        <v>0</v>
      </c>
      <c r="BR14" s="53">
        <v>0</v>
      </c>
      <c r="BS14" s="53">
        <v>0</v>
      </c>
      <c r="BT14" s="53">
        <v>0</v>
      </c>
      <c r="BU14" s="53">
        <v>0</v>
      </c>
      <c r="BV14" s="53">
        <v>0</v>
      </c>
      <c r="BW14" s="53">
        <v>0</v>
      </c>
      <c r="BX14" s="53">
        <v>0</v>
      </c>
      <c r="BY14" s="53">
        <v>0</v>
      </c>
      <c r="BZ14" s="53">
        <v>0</v>
      </c>
      <c r="CA14" s="53">
        <v>0</v>
      </c>
      <c r="CB14" s="53">
        <v>0</v>
      </c>
      <c r="CC14" s="53">
        <v>0</v>
      </c>
      <c r="CD14" s="53">
        <v>0</v>
      </c>
      <c r="CE14" s="53">
        <v>0</v>
      </c>
      <c r="CF14" s="53">
        <v>0</v>
      </c>
      <c r="CG14" s="53">
        <v>0</v>
      </c>
      <c r="CH14" s="67"/>
      <c r="CI14" s="67"/>
      <c r="CJ14" s="67"/>
      <c r="CK14" s="67"/>
      <c r="CL14" s="67"/>
      <c r="CM14" s="67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</row>
    <row r="15" spans="1:102" x14ac:dyDescent="0.45">
      <c r="A15" s="64">
        <v>2017</v>
      </c>
      <c r="B15" s="65">
        <v>0</v>
      </c>
      <c r="C15" s="65">
        <v>0</v>
      </c>
      <c r="D15" s="65">
        <v>0</v>
      </c>
      <c r="E15" s="65">
        <v>0</v>
      </c>
      <c r="F15" s="65">
        <v>0</v>
      </c>
      <c r="G15" s="65">
        <v>0</v>
      </c>
      <c r="H15" s="65">
        <v>0</v>
      </c>
      <c r="I15" s="65">
        <v>18521</v>
      </c>
      <c r="J15" s="65">
        <v>18521</v>
      </c>
      <c r="K15" s="65">
        <v>18521</v>
      </c>
      <c r="L15" s="65">
        <v>18521</v>
      </c>
      <c r="M15" s="65">
        <v>18521</v>
      </c>
      <c r="N15" s="65">
        <v>18521</v>
      </c>
      <c r="O15" s="65">
        <v>18521</v>
      </c>
      <c r="P15" s="65">
        <v>18521</v>
      </c>
      <c r="Q15" s="65">
        <v>18521</v>
      </c>
      <c r="R15" s="65">
        <v>18521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  <c r="AF15" s="65">
        <v>0</v>
      </c>
      <c r="AG15" s="65">
        <v>0</v>
      </c>
      <c r="AH15" s="65">
        <v>0</v>
      </c>
      <c r="AI15" s="65">
        <v>0</v>
      </c>
      <c r="AJ15" s="65">
        <v>0</v>
      </c>
      <c r="AK15" s="65">
        <v>0</v>
      </c>
      <c r="AL15" s="65">
        <v>0</v>
      </c>
      <c r="AM15" s="65">
        <v>0</v>
      </c>
      <c r="AN15" s="65">
        <v>0</v>
      </c>
      <c r="AO15" s="65">
        <v>0</v>
      </c>
      <c r="AP15" s="65">
        <v>0</v>
      </c>
      <c r="AQ15" s="65">
        <v>0</v>
      </c>
      <c r="AR15" s="65">
        <v>0</v>
      </c>
      <c r="AS15" s="65">
        <v>0</v>
      </c>
      <c r="AT15" s="65">
        <v>0</v>
      </c>
      <c r="AU15" s="65">
        <v>0</v>
      </c>
      <c r="AV15" s="65">
        <v>0</v>
      </c>
      <c r="AW15" s="65">
        <v>0</v>
      </c>
      <c r="AX15" s="65">
        <v>0</v>
      </c>
      <c r="AY15" s="65">
        <v>0</v>
      </c>
      <c r="AZ15" s="65">
        <v>0</v>
      </c>
      <c r="BA15" s="65">
        <v>0</v>
      </c>
      <c r="BB15" s="65">
        <v>0</v>
      </c>
      <c r="BC15" s="65">
        <v>0</v>
      </c>
      <c r="BD15" s="65">
        <v>0</v>
      </c>
      <c r="BE15" s="65">
        <v>0</v>
      </c>
      <c r="BF15" s="65">
        <v>0</v>
      </c>
      <c r="BG15" s="65">
        <v>0</v>
      </c>
      <c r="BH15" s="65">
        <v>0</v>
      </c>
      <c r="BI15" s="65">
        <v>0</v>
      </c>
      <c r="BJ15" s="65">
        <v>0</v>
      </c>
      <c r="BK15" s="65">
        <v>0</v>
      </c>
      <c r="BL15" s="65">
        <v>0</v>
      </c>
      <c r="BM15" s="65">
        <v>0</v>
      </c>
      <c r="BN15" s="65">
        <v>0</v>
      </c>
      <c r="BO15" s="65">
        <v>0</v>
      </c>
      <c r="BP15" s="65">
        <v>0</v>
      </c>
      <c r="BQ15" s="65">
        <v>0</v>
      </c>
      <c r="BR15" s="65">
        <v>0</v>
      </c>
      <c r="BS15" s="65">
        <v>0</v>
      </c>
      <c r="BT15" s="65">
        <v>0</v>
      </c>
      <c r="BU15" s="65">
        <v>0</v>
      </c>
      <c r="BV15" s="65">
        <v>0</v>
      </c>
      <c r="BW15" s="65">
        <v>0</v>
      </c>
      <c r="BX15" s="65">
        <v>0</v>
      </c>
      <c r="BY15" s="65">
        <v>0</v>
      </c>
      <c r="BZ15" s="65">
        <v>0</v>
      </c>
      <c r="CA15" s="65">
        <v>0</v>
      </c>
      <c r="CB15" s="65">
        <v>0</v>
      </c>
      <c r="CC15" s="65">
        <v>0</v>
      </c>
      <c r="CD15" s="65">
        <v>0</v>
      </c>
      <c r="CE15" s="65">
        <v>0</v>
      </c>
      <c r="CF15" s="65">
        <v>0</v>
      </c>
      <c r="CG15" s="65">
        <v>0</v>
      </c>
      <c r="CH15" s="63"/>
      <c r="CI15" s="63"/>
      <c r="CJ15" s="63"/>
      <c r="CK15" s="63"/>
      <c r="CL15" s="63"/>
      <c r="CM15" s="63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</row>
    <row r="16" spans="1:102" x14ac:dyDescent="0.45">
      <c r="A16" s="66" t="s">
        <v>64</v>
      </c>
      <c r="B16" s="53">
        <v>0</v>
      </c>
      <c r="C16" s="53">
        <v>0</v>
      </c>
      <c r="D16" s="53">
        <v>0</v>
      </c>
      <c r="E16" s="53">
        <v>0</v>
      </c>
      <c r="F16" s="53">
        <v>0</v>
      </c>
      <c r="G16" s="53">
        <v>0</v>
      </c>
      <c r="H16" s="53">
        <v>0</v>
      </c>
      <c r="I16" s="53">
        <v>18521</v>
      </c>
      <c r="J16" s="53">
        <v>18521</v>
      </c>
      <c r="K16" s="53">
        <v>18521</v>
      </c>
      <c r="L16" s="53">
        <v>18521</v>
      </c>
      <c r="M16" s="53">
        <v>18521</v>
      </c>
      <c r="N16" s="53">
        <v>18521</v>
      </c>
      <c r="O16" s="53">
        <v>18521</v>
      </c>
      <c r="P16" s="53">
        <v>18521</v>
      </c>
      <c r="Q16" s="53">
        <v>18521</v>
      </c>
      <c r="R16" s="53">
        <v>18521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3">
        <v>0</v>
      </c>
      <c r="AE16" s="53">
        <v>0</v>
      </c>
      <c r="AF16" s="53">
        <v>0</v>
      </c>
      <c r="AG16" s="53">
        <v>0</v>
      </c>
      <c r="AH16" s="53">
        <v>0</v>
      </c>
      <c r="AI16" s="53">
        <v>0</v>
      </c>
      <c r="AJ16" s="53">
        <v>0</v>
      </c>
      <c r="AK16" s="53">
        <v>0</v>
      </c>
      <c r="AL16" s="53">
        <v>0</v>
      </c>
      <c r="AM16" s="53">
        <v>0</v>
      </c>
      <c r="AN16" s="53">
        <v>0</v>
      </c>
      <c r="AO16" s="53">
        <v>0</v>
      </c>
      <c r="AP16" s="53">
        <v>0</v>
      </c>
      <c r="AQ16" s="53">
        <v>0</v>
      </c>
      <c r="AR16" s="53">
        <v>0</v>
      </c>
      <c r="AS16" s="53">
        <v>0</v>
      </c>
      <c r="AT16" s="53">
        <v>0</v>
      </c>
      <c r="AU16" s="53">
        <v>0</v>
      </c>
      <c r="AV16" s="53">
        <v>0</v>
      </c>
      <c r="AW16" s="53">
        <v>0</v>
      </c>
      <c r="AX16" s="53">
        <v>0</v>
      </c>
      <c r="AY16" s="53">
        <v>0</v>
      </c>
      <c r="AZ16" s="53">
        <v>0</v>
      </c>
      <c r="BA16" s="53">
        <v>0</v>
      </c>
      <c r="BB16" s="53">
        <v>0</v>
      </c>
      <c r="BC16" s="53">
        <v>0</v>
      </c>
      <c r="BD16" s="53">
        <v>0</v>
      </c>
      <c r="BE16" s="53">
        <v>0</v>
      </c>
      <c r="BF16" s="53">
        <v>0</v>
      </c>
      <c r="BG16" s="53">
        <v>0</v>
      </c>
      <c r="BH16" s="53">
        <v>0</v>
      </c>
      <c r="BI16" s="53">
        <v>0</v>
      </c>
      <c r="BJ16" s="53">
        <v>0</v>
      </c>
      <c r="BK16" s="53">
        <v>0</v>
      </c>
      <c r="BL16" s="53">
        <v>0</v>
      </c>
      <c r="BM16" s="53">
        <v>0</v>
      </c>
      <c r="BN16" s="53">
        <v>0</v>
      </c>
      <c r="BO16" s="53">
        <v>0</v>
      </c>
      <c r="BP16" s="53">
        <v>0</v>
      </c>
      <c r="BQ16" s="53">
        <v>0</v>
      </c>
      <c r="BR16" s="53">
        <v>0</v>
      </c>
      <c r="BS16" s="53">
        <v>0</v>
      </c>
      <c r="BT16" s="53">
        <v>0</v>
      </c>
      <c r="BU16" s="53">
        <v>0</v>
      </c>
      <c r="BV16" s="53">
        <v>0</v>
      </c>
      <c r="BW16" s="53">
        <v>0</v>
      </c>
      <c r="BX16" s="53">
        <v>0</v>
      </c>
      <c r="BY16" s="53">
        <v>0</v>
      </c>
      <c r="BZ16" s="53">
        <v>0</v>
      </c>
      <c r="CA16" s="53">
        <v>0</v>
      </c>
      <c r="CB16" s="53">
        <v>0</v>
      </c>
      <c r="CC16" s="53">
        <v>0</v>
      </c>
      <c r="CD16" s="53">
        <v>0</v>
      </c>
      <c r="CE16" s="53">
        <v>0</v>
      </c>
      <c r="CF16" s="53">
        <v>0</v>
      </c>
      <c r="CG16" s="53">
        <v>0</v>
      </c>
      <c r="CH16" s="67"/>
      <c r="CI16" s="67"/>
      <c r="CJ16" s="67"/>
      <c r="CK16" s="67"/>
      <c r="CL16" s="67"/>
      <c r="CM16" s="67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</row>
    <row r="17" spans="1:102" x14ac:dyDescent="0.45">
      <c r="A17" s="64">
        <v>2018</v>
      </c>
      <c r="B17" s="65">
        <v>0</v>
      </c>
      <c r="C17" s="65">
        <v>0</v>
      </c>
      <c r="D17" s="65">
        <v>0</v>
      </c>
      <c r="E17" s="65">
        <v>0</v>
      </c>
      <c r="F17" s="65">
        <v>0</v>
      </c>
      <c r="G17" s="65">
        <v>0</v>
      </c>
      <c r="H17" s="65">
        <v>0</v>
      </c>
      <c r="I17" s="65">
        <v>0</v>
      </c>
      <c r="J17" s="65">
        <v>17460.835380835386</v>
      </c>
      <c r="K17" s="65">
        <v>17460.835380835386</v>
      </c>
      <c r="L17" s="65">
        <v>17460.835380835386</v>
      </c>
      <c r="M17" s="65">
        <v>17460.835380835386</v>
      </c>
      <c r="N17" s="65">
        <v>17460.835380835386</v>
      </c>
      <c r="O17" s="65">
        <v>17460.835380835386</v>
      </c>
      <c r="P17" s="65">
        <v>17460.835380835386</v>
      </c>
      <c r="Q17" s="65">
        <v>17460.835380835386</v>
      </c>
      <c r="R17" s="65">
        <v>17460.835380835386</v>
      </c>
      <c r="S17" s="65">
        <v>17460.835380835386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  <c r="AF17" s="65">
        <v>0</v>
      </c>
      <c r="AG17" s="65">
        <v>0</v>
      </c>
      <c r="AH17" s="65">
        <v>0</v>
      </c>
      <c r="AI17" s="65">
        <v>0</v>
      </c>
      <c r="AJ17" s="65">
        <v>0</v>
      </c>
      <c r="AK17" s="65">
        <v>0</v>
      </c>
      <c r="AL17" s="65">
        <v>0</v>
      </c>
      <c r="AM17" s="65">
        <v>0</v>
      </c>
      <c r="AN17" s="65">
        <v>0</v>
      </c>
      <c r="AO17" s="65">
        <v>0</v>
      </c>
      <c r="AP17" s="65">
        <v>0</v>
      </c>
      <c r="AQ17" s="65">
        <v>0</v>
      </c>
      <c r="AR17" s="65">
        <v>0</v>
      </c>
      <c r="AS17" s="65">
        <v>0</v>
      </c>
      <c r="AT17" s="65">
        <v>0</v>
      </c>
      <c r="AU17" s="65">
        <v>0</v>
      </c>
      <c r="AV17" s="65">
        <v>0</v>
      </c>
      <c r="AW17" s="65">
        <v>0</v>
      </c>
      <c r="AX17" s="65">
        <v>0</v>
      </c>
      <c r="AY17" s="65">
        <v>0</v>
      </c>
      <c r="AZ17" s="65">
        <v>0</v>
      </c>
      <c r="BA17" s="65">
        <v>0</v>
      </c>
      <c r="BB17" s="65">
        <v>0</v>
      </c>
      <c r="BC17" s="65">
        <v>0</v>
      </c>
      <c r="BD17" s="65">
        <v>0</v>
      </c>
      <c r="BE17" s="65">
        <v>0</v>
      </c>
      <c r="BF17" s="65">
        <v>0</v>
      </c>
      <c r="BG17" s="65">
        <v>0</v>
      </c>
      <c r="BH17" s="65">
        <v>0</v>
      </c>
      <c r="BI17" s="65">
        <v>0</v>
      </c>
      <c r="BJ17" s="65">
        <v>0</v>
      </c>
      <c r="BK17" s="65">
        <v>0</v>
      </c>
      <c r="BL17" s="65">
        <v>0</v>
      </c>
      <c r="BM17" s="65">
        <v>0</v>
      </c>
      <c r="BN17" s="65">
        <v>0</v>
      </c>
      <c r="BO17" s="65">
        <v>0</v>
      </c>
      <c r="BP17" s="65">
        <v>0</v>
      </c>
      <c r="BQ17" s="65">
        <v>0</v>
      </c>
      <c r="BR17" s="65">
        <v>0</v>
      </c>
      <c r="BS17" s="65">
        <v>0</v>
      </c>
      <c r="BT17" s="65">
        <v>0</v>
      </c>
      <c r="BU17" s="65">
        <v>0</v>
      </c>
      <c r="BV17" s="65">
        <v>0</v>
      </c>
      <c r="BW17" s="65">
        <v>0</v>
      </c>
      <c r="BX17" s="65">
        <v>0</v>
      </c>
      <c r="BY17" s="65">
        <v>0</v>
      </c>
      <c r="BZ17" s="65">
        <v>0</v>
      </c>
      <c r="CA17" s="65">
        <v>0</v>
      </c>
      <c r="CB17" s="65">
        <v>0</v>
      </c>
      <c r="CC17" s="65">
        <v>0</v>
      </c>
      <c r="CD17" s="65">
        <v>0</v>
      </c>
      <c r="CE17" s="65">
        <v>0</v>
      </c>
      <c r="CF17" s="65">
        <v>0</v>
      </c>
      <c r="CG17" s="65">
        <v>0</v>
      </c>
      <c r="CH17" s="63"/>
      <c r="CI17" s="63"/>
      <c r="CJ17" s="63"/>
      <c r="CK17" s="63"/>
      <c r="CL17" s="63"/>
      <c r="CM17" s="63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</row>
    <row r="18" spans="1:102" x14ac:dyDescent="0.45">
      <c r="A18" s="66" t="s">
        <v>64</v>
      </c>
      <c r="B18" s="53">
        <v>0</v>
      </c>
      <c r="C18" s="53">
        <v>0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17460.835380835386</v>
      </c>
      <c r="K18" s="53">
        <v>17460.835380835386</v>
      </c>
      <c r="L18" s="53">
        <v>17460.835380835386</v>
      </c>
      <c r="M18" s="53">
        <v>17460.835380835386</v>
      </c>
      <c r="N18" s="53">
        <v>17460.835380835386</v>
      </c>
      <c r="O18" s="53">
        <v>17460.835380835386</v>
      </c>
      <c r="P18" s="53">
        <v>17460.835380835386</v>
      </c>
      <c r="Q18" s="53">
        <v>17460.835380835386</v>
      </c>
      <c r="R18" s="53">
        <v>17460.835380835386</v>
      </c>
      <c r="S18" s="53">
        <v>17460.835380835386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67"/>
      <c r="CI18" s="67"/>
      <c r="CJ18" s="67"/>
      <c r="CK18" s="67"/>
      <c r="CL18" s="67"/>
      <c r="CM18" s="67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</row>
    <row r="19" spans="1:102" x14ac:dyDescent="0.45">
      <c r="A19" s="64">
        <v>2019</v>
      </c>
      <c r="B19" s="65">
        <v>0</v>
      </c>
      <c r="C19" s="65">
        <v>0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25704.52876284326</v>
      </c>
      <c r="L19" s="65">
        <v>25704.52876284326</v>
      </c>
      <c r="M19" s="65">
        <v>25704.52876284326</v>
      </c>
      <c r="N19" s="65">
        <v>25704.52876284326</v>
      </c>
      <c r="O19" s="65">
        <v>25704.52876284326</v>
      </c>
      <c r="P19" s="65">
        <v>25704.52876284326</v>
      </c>
      <c r="Q19" s="65">
        <v>25704.52876284326</v>
      </c>
      <c r="R19" s="65">
        <v>25704.52876284326</v>
      </c>
      <c r="S19" s="65">
        <v>25704.52876284326</v>
      </c>
      <c r="T19" s="65">
        <v>25704.52876284326</v>
      </c>
      <c r="U19" s="65">
        <v>19973.665366526031</v>
      </c>
      <c r="V19" s="65">
        <v>19973.665366526031</v>
      </c>
      <c r="W19" s="65">
        <v>19973.665366526031</v>
      </c>
      <c r="X19" s="65">
        <v>19973.665366526031</v>
      </c>
      <c r="Y19" s="65">
        <v>19973.665366526031</v>
      </c>
      <c r="Z19" s="65">
        <v>19973.665366526031</v>
      </c>
      <c r="AA19" s="65">
        <v>19973.665366526031</v>
      </c>
      <c r="AB19" s="65">
        <v>19973.665366526031</v>
      </c>
      <c r="AC19" s="65">
        <v>19973.665366526031</v>
      </c>
      <c r="AD19" s="65">
        <v>19973.665366526031</v>
      </c>
      <c r="AE19" s="65">
        <v>19973.665366526031</v>
      </c>
      <c r="AF19" s="65">
        <v>19973.665366526031</v>
      </c>
      <c r="AG19" s="65">
        <v>19973.665366526031</v>
      </c>
      <c r="AH19" s="65">
        <v>19973.665366526031</v>
      </c>
      <c r="AI19" s="65">
        <v>19973.665366526031</v>
      </c>
      <c r="AJ19" s="65">
        <v>19973.665366526031</v>
      </c>
      <c r="AK19" s="65">
        <v>19973.665366526031</v>
      </c>
      <c r="AL19" s="65">
        <v>19973.665366526031</v>
      </c>
      <c r="AM19" s="65">
        <v>19973.665366526031</v>
      </c>
      <c r="AN19" s="65">
        <v>19973.665366526031</v>
      </c>
      <c r="AO19" s="65">
        <v>3865.8707161018124</v>
      </c>
      <c r="AP19" s="65">
        <v>3865.8707161018124</v>
      </c>
      <c r="AQ19" s="65">
        <v>3865.8707161018124</v>
      </c>
      <c r="AR19" s="65">
        <v>3865.8707161018124</v>
      </c>
      <c r="AS19" s="65">
        <v>3865.8707161018124</v>
      </c>
      <c r="AT19" s="65">
        <v>3865.8707161018124</v>
      </c>
      <c r="AU19" s="65">
        <v>3865.8707161018124</v>
      </c>
      <c r="AV19" s="65">
        <v>3865.8707161018124</v>
      </c>
      <c r="AW19" s="65">
        <v>3865.8707161018124</v>
      </c>
      <c r="AX19" s="65">
        <v>3865.8707161018124</v>
      </c>
      <c r="AY19" s="65">
        <v>3865.8707161018124</v>
      </c>
      <c r="AZ19" s="65">
        <v>3865.8707161018124</v>
      </c>
      <c r="BA19" s="65">
        <v>3865.8707161018124</v>
      </c>
      <c r="BB19" s="65">
        <v>3865.8707161018124</v>
      </c>
      <c r="BC19" s="65">
        <v>3865.8707161018124</v>
      </c>
      <c r="BD19" s="65">
        <v>3865.8707161018124</v>
      </c>
      <c r="BE19" s="65">
        <v>3865.8707161018124</v>
      </c>
      <c r="BF19" s="65">
        <v>3865.8707161018124</v>
      </c>
      <c r="BG19" s="65">
        <v>3865.8707161018124</v>
      </c>
      <c r="BH19" s="65">
        <v>3865.8707161018124</v>
      </c>
      <c r="BI19" s="65">
        <v>3865.8707161018124</v>
      </c>
      <c r="BJ19" s="65">
        <v>3865.8707161018124</v>
      </c>
      <c r="BK19" s="65">
        <v>3865.8707161018124</v>
      </c>
      <c r="BL19" s="65">
        <v>3865.8707161018124</v>
      </c>
      <c r="BM19" s="65">
        <v>3865.8707161018124</v>
      </c>
      <c r="BN19" s="65">
        <v>3865.8707161018124</v>
      </c>
      <c r="BO19" s="65">
        <v>3865.8707161018124</v>
      </c>
      <c r="BP19" s="65">
        <v>3865.8707161018124</v>
      </c>
      <c r="BQ19" s="65">
        <v>3865.8707161018124</v>
      </c>
      <c r="BR19" s="65">
        <v>3865.8707161018124</v>
      </c>
      <c r="BS19" s="65">
        <v>3865.8707161018124</v>
      </c>
      <c r="BT19" s="65">
        <v>3865.8707161018124</v>
      </c>
      <c r="BU19" s="65">
        <v>3865.8707161018124</v>
      </c>
      <c r="BV19" s="65">
        <v>3865.8707161018124</v>
      </c>
      <c r="BW19" s="65">
        <v>3865.8707161018124</v>
      </c>
      <c r="BX19" s="65">
        <v>3865.8707161018124</v>
      </c>
      <c r="BY19" s="65">
        <v>3865.8707161018124</v>
      </c>
      <c r="BZ19" s="65">
        <v>3865.8707161018124</v>
      </c>
      <c r="CA19" s="65">
        <v>3865.8707161018124</v>
      </c>
      <c r="CB19" s="65">
        <v>3865.8707161018124</v>
      </c>
      <c r="CC19" s="65">
        <v>3865.8707161018124</v>
      </c>
      <c r="CD19" s="65">
        <v>3865.8707161018124</v>
      </c>
      <c r="CE19" s="65">
        <v>3865.8707161018124</v>
      </c>
      <c r="CF19" s="65">
        <v>3865.8707161018124</v>
      </c>
      <c r="CG19" s="65">
        <v>3865.8707161018124</v>
      </c>
      <c r="CH19" s="63"/>
      <c r="CI19" s="63"/>
      <c r="CJ19" s="63"/>
      <c r="CK19" s="63"/>
      <c r="CL19" s="63"/>
      <c r="CM19" s="63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</row>
    <row r="20" spans="1:102" x14ac:dyDescent="0.45">
      <c r="A20" s="66" t="s">
        <v>60</v>
      </c>
      <c r="B20" s="53">
        <v>0</v>
      </c>
      <c r="C20" s="53">
        <v>0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16107.794650424219</v>
      </c>
      <c r="L20" s="53">
        <v>16107.794650424219</v>
      </c>
      <c r="M20" s="53">
        <v>16107.794650424219</v>
      </c>
      <c r="N20" s="53">
        <v>16107.794650424219</v>
      </c>
      <c r="O20" s="53">
        <v>16107.794650424219</v>
      </c>
      <c r="P20" s="53">
        <v>16107.794650424219</v>
      </c>
      <c r="Q20" s="53">
        <v>16107.794650424219</v>
      </c>
      <c r="R20" s="53">
        <v>16107.794650424219</v>
      </c>
      <c r="S20" s="53">
        <v>16107.794650424219</v>
      </c>
      <c r="T20" s="53">
        <v>16107.794650424219</v>
      </c>
      <c r="U20" s="53">
        <v>16107.794650424219</v>
      </c>
      <c r="V20" s="53">
        <v>16107.794650424219</v>
      </c>
      <c r="W20" s="53">
        <v>16107.794650424219</v>
      </c>
      <c r="X20" s="53">
        <v>16107.794650424219</v>
      </c>
      <c r="Y20" s="53">
        <v>16107.794650424219</v>
      </c>
      <c r="Z20" s="53">
        <v>16107.794650424219</v>
      </c>
      <c r="AA20" s="53">
        <v>16107.794650424219</v>
      </c>
      <c r="AB20" s="53">
        <v>16107.794650424219</v>
      </c>
      <c r="AC20" s="53">
        <v>16107.794650424219</v>
      </c>
      <c r="AD20" s="53">
        <v>16107.794650424219</v>
      </c>
      <c r="AE20" s="53">
        <v>16107.794650424219</v>
      </c>
      <c r="AF20" s="53">
        <v>16107.794650424219</v>
      </c>
      <c r="AG20" s="53">
        <v>16107.794650424219</v>
      </c>
      <c r="AH20" s="53">
        <v>16107.794650424219</v>
      </c>
      <c r="AI20" s="53">
        <v>16107.794650424219</v>
      </c>
      <c r="AJ20" s="53">
        <v>16107.794650424219</v>
      </c>
      <c r="AK20" s="53">
        <v>16107.794650424219</v>
      </c>
      <c r="AL20" s="53">
        <v>16107.794650424219</v>
      </c>
      <c r="AM20" s="53">
        <v>16107.794650424219</v>
      </c>
      <c r="AN20" s="53">
        <v>16107.794650424219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0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67"/>
      <c r="CI20" s="67"/>
      <c r="CJ20" s="67"/>
      <c r="CK20" s="67"/>
      <c r="CL20" s="67"/>
      <c r="CM20" s="67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</row>
    <row r="21" spans="1:102" x14ac:dyDescent="0.45">
      <c r="A21" s="66" t="s">
        <v>65</v>
      </c>
      <c r="B21" s="53">
        <v>0</v>
      </c>
      <c r="C21" s="53">
        <v>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3865.8707161018124</v>
      </c>
      <c r="L21" s="53">
        <v>3865.8707161018124</v>
      </c>
      <c r="M21" s="53">
        <v>3865.8707161018124</v>
      </c>
      <c r="N21" s="53">
        <v>3865.8707161018124</v>
      </c>
      <c r="O21" s="53">
        <v>3865.8707161018124</v>
      </c>
      <c r="P21" s="53">
        <v>3865.8707161018124</v>
      </c>
      <c r="Q21" s="53">
        <v>3865.8707161018124</v>
      </c>
      <c r="R21" s="53">
        <v>3865.8707161018124</v>
      </c>
      <c r="S21" s="53">
        <v>3865.8707161018124</v>
      </c>
      <c r="T21" s="53">
        <v>3865.8707161018124</v>
      </c>
      <c r="U21" s="53">
        <v>3865.8707161018124</v>
      </c>
      <c r="V21" s="53">
        <v>3865.8707161018124</v>
      </c>
      <c r="W21" s="53">
        <v>3865.8707161018124</v>
      </c>
      <c r="X21" s="53">
        <v>3865.8707161018124</v>
      </c>
      <c r="Y21" s="53">
        <v>3865.8707161018124</v>
      </c>
      <c r="Z21" s="53">
        <v>3865.8707161018124</v>
      </c>
      <c r="AA21" s="53">
        <v>3865.8707161018124</v>
      </c>
      <c r="AB21" s="53">
        <v>3865.8707161018124</v>
      </c>
      <c r="AC21" s="53">
        <v>3865.8707161018124</v>
      </c>
      <c r="AD21" s="53">
        <v>3865.8707161018124</v>
      </c>
      <c r="AE21" s="53">
        <v>3865.8707161018124</v>
      </c>
      <c r="AF21" s="53">
        <v>3865.8707161018124</v>
      </c>
      <c r="AG21" s="53">
        <v>3865.8707161018124</v>
      </c>
      <c r="AH21" s="53">
        <v>3865.8707161018124</v>
      </c>
      <c r="AI21" s="53">
        <v>3865.8707161018124</v>
      </c>
      <c r="AJ21" s="53">
        <v>3865.8707161018124</v>
      </c>
      <c r="AK21" s="53">
        <v>3865.8707161018124</v>
      </c>
      <c r="AL21" s="53">
        <v>3865.8707161018124</v>
      </c>
      <c r="AM21" s="53">
        <v>3865.8707161018124</v>
      </c>
      <c r="AN21" s="53">
        <v>3865.8707161018124</v>
      </c>
      <c r="AO21" s="53">
        <v>3865.8707161018124</v>
      </c>
      <c r="AP21" s="53">
        <v>3865.8707161018124</v>
      </c>
      <c r="AQ21" s="53">
        <v>3865.8707161018124</v>
      </c>
      <c r="AR21" s="53">
        <v>3865.8707161018124</v>
      </c>
      <c r="AS21" s="53">
        <v>3865.8707161018124</v>
      </c>
      <c r="AT21" s="53">
        <v>3865.8707161018124</v>
      </c>
      <c r="AU21" s="53">
        <v>3865.8707161018124</v>
      </c>
      <c r="AV21" s="53">
        <v>3865.8707161018124</v>
      </c>
      <c r="AW21" s="53">
        <v>3865.8707161018124</v>
      </c>
      <c r="AX21" s="53">
        <v>3865.8707161018124</v>
      </c>
      <c r="AY21" s="53">
        <v>3865.8707161018124</v>
      </c>
      <c r="AZ21" s="53">
        <v>3865.8707161018124</v>
      </c>
      <c r="BA21" s="53">
        <v>3865.8707161018124</v>
      </c>
      <c r="BB21" s="53">
        <v>3865.8707161018124</v>
      </c>
      <c r="BC21" s="53">
        <v>3865.8707161018124</v>
      </c>
      <c r="BD21" s="53">
        <v>3865.8707161018124</v>
      </c>
      <c r="BE21" s="53">
        <v>3865.8707161018124</v>
      </c>
      <c r="BF21" s="53">
        <v>3865.8707161018124</v>
      </c>
      <c r="BG21" s="53">
        <v>3865.8707161018124</v>
      </c>
      <c r="BH21" s="53">
        <v>3865.8707161018124</v>
      </c>
      <c r="BI21" s="53">
        <v>3865.8707161018124</v>
      </c>
      <c r="BJ21" s="53">
        <v>3865.8707161018124</v>
      </c>
      <c r="BK21" s="53">
        <v>3865.8707161018124</v>
      </c>
      <c r="BL21" s="53">
        <v>3865.8707161018124</v>
      </c>
      <c r="BM21" s="53">
        <v>3865.8707161018124</v>
      </c>
      <c r="BN21" s="53">
        <v>3865.8707161018124</v>
      </c>
      <c r="BO21" s="53">
        <v>3865.8707161018124</v>
      </c>
      <c r="BP21" s="53">
        <v>3865.8707161018124</v>
      </c>
      <c r="BQ21" s="53">
        <v>3865.8707161018124</v>
      </c>
      <c r="BR21" s="53">
        <v>3865.8707161018124</v>
      </c>
      <c r="BS21" s="53">
        <v>3865.8707161018124</v>
      </c>
      <c r="BT21" s="53">
        <v>3865.8707161018124</v>
      </c>
      <c r="BU21" s="53">
        <v>3865.8707161018124</v>
      </c>
      <c r="BV21" s="53">
        <v>3865.8707161018124</v>
      </c>
      <c r="BW21" s="53">
        <v>3865.8707161018124</v>
      </c>
      <c r="BX21" s="53">
        <v>3865.8707161018124</v>
      </c>
      <c r="BY21" s="53">
        <v>3865.8707161018124</v>
      </c>
      <c r="BZ21" s="53">
        <v>3865.8707161018124</v>
      </c>
      <c r="CA21" s="53">
        <v>3865.8707161018124</v>
      </c>
      <c r="CB21" s="53">
        <v>3865.8707161018124</v>
      </c>
      <c r="CC21" s="53">
        <v>3865.8707161018124</v>
      </c>
      <c r="CD21" s="53">
        <v>3865.8707161018124</v>
      </c>
      <c r="CE21" s="53">
        <v>3865.8707161018124</v>
      </c>
      <c r="CF21" s="53">
        <v>3865.8707161018124</v>
      </c>
      <c r="CG21" s="53">
        <v>3865.8707161018124</v>
      </c>
      <c r="CH21" s="67"/>
      <c r="CI21" s="67"/>
      <c r="CJ21" s="67"/>
      <c r="CK21" s="67"/>
      <c r="CL21" s="67"/>
      <c r="CM21" s="67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</row>
    <row r="22" spans="1:102" x14ac:dyDescent="0.45">
      <c r="A22" s="66" t="s">
        <v>64</v>
      </c>
      <c r="B22" s="53">
        <v>0</v>
      </c>
      <c r="C22" s="53">
        <v>0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53">
        <v>0</v>
      </c>
      <c r="J22" s="53">
        <v>0</v>
      </c>
      <c r="K22" s="53">
        <v>5730.8633963172297</v>
      </c>
      <c r="L22" s="53">
        <v>5730.8633963172297</v>
      </c>
      <c r="M22" s="53">
        <v>5730.8633963172297</v>
      </c>
      <c r="N22" s="53">
        <v>5730.8633963172297</v>
      </c>
      <c r="O22" s="53">
        <v>5730.8633963172297</v>
      </c>
      <c r="P22" s="53">
        <v>5730.8633963172297</v>
      </c>
      <c r="Q22" s="53">
        <v>5730.8633963172297</v>
      </c>
      <c r="R22" s="53">
        <v>5730.8633963172297</v>
      </c>
      <c r="S22" s="53">
        <v>5730.8633963172297</v>
      </c>
      <c r="T22" s="53">
        <v>5730.8633963172297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  <c r="AD22" s="53">
        <v>0</v>
      </c>
      <c r="AE22" s="53">
        <v>0</v>
      </c>
      <c r="AF22" s="53">
        <v>0</v>
      </c>
      <c r="AG22" s="53">
        <v>0</v>
      </c>
      <c r="AH22" s="53">
        <v>0</v>
      </c>
      <c r="AI22" s="53">
        <v>0</v>
      </c>
      <c r="AJ22" s="53">
        <v>0</v>
      </c>
      <c r="AK22" s="53">
        <v>0</v>
      </c>
      <c r="AL22" s="53">
        <v>0</v>
      </c>
      <c r="AM22" s="53">
        <v>0</v>
      </c>
      <c r="AN22" s="53">
        <v>0</v>
      </c>
      <c r="AO22" s="53">
        <v>0</v>
      </c>
      <c r="AP22" s="53">
        <v>0</v>
      </c>
      <c r="AQ22" s="53">
        <v>0</v>
      </c>
      <c r="AR22" s="53">
        <v>0</v>
      </c>
      <c r="AS22" s="53">
        <v>0</v>
      </c>
      <c r="AT22" s="53">
        <v>0</v>
      </c>
      <c r="AU22" s="53">
        <v>0</v>
      </c>
      <c r="AV22" s="53">
        <v>0</v>
      </c>
      <c r="AW22" s="53">
        <v>0</v>
      </c>
      <c r="AX22" s="53">
        <v>0</v>
      </c>
      <c r="AY22" s="53">
        <v>0</v>
      </c>
      <c r="AZ22" s="53">
        <v>0</v>
      </c>
      <c r="BA22" s="53">
        <v>0</v>
      </c>
      <c r="BB22" s="53">
        <v>0</v>
      </c>
      <c r="BC22" s="53">
        <v>0</v>
      </c>
      <c r="BD22" s="53">
        <v>0</v>
      </c>
      <c r="BE22" s="53">
        <v>0</v>
      </c>
      <c r="BF22" s="53">
        <v>0</v>
      </c>
      <c r="BG22" s="53">
        <v>0</v>
      </c>
      <c r="BH22" s="53">
        <v>0</v>
      </c>
      <c r="BI22" s="53">
        <v>0</v>
      </c>
      <c r="BJ22" s="53">
        <v>0</v>
      </c>
      <c r="BK22" s="53">
        <v>0</v>
      </c>
      <c r="BL22" s="53">
        <v>0</v>
      </c>
      <c r="BM22" s="53">
        <v>0</v>
      </c>
      <c r="BN22" s="53">
        <v>0</v>
      </c>
      <c r="BO22" s="53">
        <v>0</v>
      </c>
      <c r="BP22" s="53">
        <v>0</v>
      </c>
      <c r="BQ22" s="53">
        <v>0</v>
      </c>
      <c r="BR22" s="53">
        <v>0</v>
      </c>
      <c r="BS22" s="53">
        <v>0</v>
      </c>
      <c r="BT22" s="53">
        <v>0</v>
      </c>
      <c r="BU22" s="53">
        <v>0</v>
      </c>
      <c r="BV22" s="53">
        <v>0</v>
      </c>
      <c r="BW22" s="53">
        <v>0</v>
      </c>
      <c r="BX22" s="53">
        <v>0</v>
      </c>
      <c r="BY22" s="53">
        <v>0</v>
      </c>
      <c r="BZ22" s="53">
        <v>0</v>
      </c>
      <c r="CA22" s="53">
        <v>0</v>
      </c>
      <c r="CB22" s="53">
        <v>0</v>
      </c>
      <c r="CC22" s="53">
        <v>0</v>
      </c>
      <c r="CD22" s="53">
        <v>0</v>
      </c>
      <c r="CE22" s="53">
        <v>0</v>
      </c>
      <c r="CF22" s="53">
        <v>0</v>
      </c>
      <c r="CG22" s="53">
        <v>0</v>
      </c>
      <c r="CH22" s="67"/>
      <c r="CI22" s="67"/>
      <c r="CJ22" s="67"/>
      <c r="CK22" s="67"/>
      <c r="CL22" s="67"/>
      <c r="CM22" s="67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</row>
    <row r="23" spans="1:102" x14ac:dyDescent="0.45">
      <c r="A23" s="68" t="s">
        <v>66</v>
      </c>
      <c r="B23" s="69">
        <v>25659.439841662475</v>
      </c>
      <c r="C23" s="69">
        <v>43624.385476291718</v>
      </c>
      <c r="D23" s="69">
        <v>43624.385476291718</v>
      </c>
      <c r="E23" s="69">
        <v>43624.385476291718</v>
      </c>
      <c r="F23" s="69">
        <v>43624.385476291718</v>
      </c>
      <c r="G23" s="69">
        <v>43624.385476291718</v>
      </c>
      <c r="H23" s="69">
        <v>47293.296306291719</v>
      </c>
      <c r="I23" s="69">
        <v>65814.296306291712</v>
      </c>
      <c r="J23" s="69">
        <v>83275.131687127097</v>
      </c>
      <c r="K23" s="69">
        <v>107474.13837145947</v>
      </c>
      <c r="L23" s="69">
        <v>85556.521239220689</v>
      </c>
      <c r="M23" s="69">
        <v>80032.607654413878</v>
      </c>
      <c r="N23" s="69">
        <v>80032.607654413878</v>
      </c>
      <c r="O23" s="69">
        <v>80032.607654413878</v>
      </c>
      <c r="P23" s="69">
        <v>80032.607654413878</v>
      </c>
      <c r="Q23" s="69">
        <v>80032.607654413878</v>
      </c>
      <c r="R23" s="69">
        <v>80032.607654413878</v>
      </c>
      <c r="S23" s="69">
        <v>61511.607654413885</v>
      </c>
      <c r="T23" s="69">
        <v>44050.772273578492</v>
      </c>
      <c r="U23" s="69">
        <v>38319.908877261259</v>
      </c>
      <c r="V23" s="69">
        <v>38319.908877261259</v>
      </c>
      <c r="W23" s="69">
        <v>35524.877346921981</v>
      </c>
      <c r="X23" s="69">
        <v>35524.877346921981</v>
      </c>
      <c r="Y23" s="69">
        <v>35524.877346921981</v>
      </c>
      <c r="Z23" s="69">
        <v>35524.877346921981</v>
      </c>
      <c r="AA23" s="69">
        <v>35016.499169119372</v>
      </c>
      <c r="AB23" s="69">
        <v>35016.499169119372</v>
      </c>
      <c r="AC23" s="69">
        <v>35016.499169119372</v>
      </c>
      <c r="AD23" s="69">
        <v>35016.499169119372</v>
      </c>
      <c r="AE23" s="69">
        <v>35016.499169119372</v>
      </c>
      <c r="AF23" s="69">
        <v>35016.499169119372</v>
      </c>
      <c r="AG23" s="69">
        <v>31892.918036125131</v>
      </c>
      <c r="AH23" s="69">
        <v>31892.918036125131</v>
      </c>
      <c r="AI23" s="69">
        <v>31892.918036125131</v>
      </c>
      <c r="AJ23" s="69">
        <v>31892.918036125131</v>
      </c>
      <c r="AK23" s="69">
        <v>31892.918036125131</v>
      </c>
      <c r="AL23" s="69">
        <v>28224.007206125134</v>
      </c>
      <c r="AM23" s="69">
        <v>28224.007206125134</v>
      </c>
      <c r="AN23" s="69">
        <v>28224.007206125134</v>
      </c>
      <c r="AO23" s="69">
        <v>12116.212555700913</v>
      </c>
      <c r="AP23" s="69">
        <v>12116.212555700913</v>
      </c>
      <c r="AQ23" s="69">
        <v>12116.212555700913</v>
      </c>
      <c r="AR23" s="69">
        <v>12116.212555700913</v>
      </c>
      <c r="AS23" s="69">
        <v>12116.212555700913</v>
      </c>
      <c r="AT23" s="69">
        <v>12116.212555700913</v>
      </c>
      <c r="AU23" s="69">
        <v>12116.212555700913</v>
      </c>
      <c r="AV23" s="69">
        <v>12116.212555700913</v>
      </c>
      <c r="AW23" s="69">
        <v>12116.212555700913</v>
      </c>
      <c r="AX23" s="69">
        <v>12116.212555700913</v>
      </c>
      <c r="AY23" s="69">
        <v>12116.212555700913</v>
      </c>
      <c r="AZ23" s="69">
        <v>12116.212555700913</v>
      </c>
      <c r="BA23" s="69">
        <v>7099.3152477228905</v>
      </c>
      <c r="BB23" s="69">
        <v>7099.3152477228905</v>
      </c>
      <c r="BC23" s="69">
        <v>7099.3152477228905</v>
      </c>
      <c r="BD23" s="69">
        <v>7099.3152477228905</v>
      </c>
      <c r="BE23" s="69">
        <v>7099.3152477228905</v>
      </c>
      <c r="BF23" s="69">
        <v>7099.3152477228905</v>
      </c>
      <c r="BG23" s="69">
        <v>7099.3152477228905</v>
      </c>
      <c r="BH23" s="69">
        <v>7099.3152477228905</v>
      </c>
      <c r="BI23" s="69">
        <v>7099.3152477228905</v>
      </c>
      <c r="BJ23" s="69">
        <v>7099.3152477228905</v>
      </c>
      <c r="BK23" s="69">
        <v>7099.3152477228905</v>
      </c>
      <c r="BL23" s="69">
        <v>7099.3152477228905</v>
      </c>
      <c r="BM23" s="69">
        <v>7099.3152477228905</v>
      </c>
      <c r="BN23" s="69">
        <v>7099.3152477228905</v>
      </c>
      <c r="BO23" s="69">
        <v>7099.3152477228905</v>
      </c>
      <c r="BP23" s="69">
        <v>7099.3152477228905</v>
      </c>
      <c r="BQ23" s="69">
        <v>7099.3152477228905</v>
      </c>
      <c r="BR23" s="69">
        <v>7099.3152477228905</v>
      </c>
      <c r="BS23" s="69">
        <v>7099.3152477228905</v>
      </c>
      <c r="BT23" s="69">
        <v>7099.3152477228905</v>
      </c>
      <c r="BU23" s="69">
        <v>7099.3152477228905</v>
      </c>
      <c r="BV23" s="69">
        <v>7099.3152477228905</v>
      </c>
      <c r="BW23" s="69">
        <v>7099.3152477228905</v>
      </c>
      <c r="BX23" s="69">
        <v>7099.3152477228905</v>
      </c>
      <c r="BY23" s="69">
        <v>3865.8707161018124</v>
      </c>
      <c r="BZ23" s="69">
        <v>3865.8707161018124</v>
      </c>
      <c r="CA23" s="69">
        <v>3865.8707161018124</v>
      </c>
      <c r="CB23" s="69">
        <v>3865.8707161018124</v>
      </c>
      <c r="CC23" s="69">
        <v>3865.8707161018124</v>
      </c>
      <c r="CD23" s="69">
        <v>3865.8707161018124</v>
      </c>
      <c r="CE23" s="69">
        <v>3865.8707161018124</v>
      </c>
      <c r="CF23" s="69">
        <v>3865.8707161018124</v>
      </c>
      <c r="CG23" s="69">
        <v>3865.8707161018124</v>
      </c>
      <c r="CH23" s="63"/>
      <c r="CI23" s="63"/>
      <c r="CJ23" s="63"/>
      <c r="CK23" s="63"/>
      <c r="CL23" s="63"/>
      <c r="CM23" s="63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</row>
    <row r="24" spans="1:102" x14ac:dyDescent="0.45"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</row>
    <row r="25" spans="1:102" x14ac:dyDescent="0.45"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</row>
    <row r="26" spans="1:102" x14ac:dyDescent="0.45"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</row>
    <row r="27" spans="1:102" x14ac:dyDescent="0.45"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</row>
    <row r="28" spans="1:102" x14ac:dyDescent="0.45"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</row>
    <row r="29" spans="1:102" x14ac:dyDescent="0.45"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</row>
    <row r="30" spans="1:102" x14ac:dyDescent="0.45"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</row>
  </sheetData>
  <sheetProtection algorithmName="SHA-512" hashValue="HG84Aqm91TTrxGlHjJ0dkrg1OzeV2K6lnbKiirh1zWSMIKiN/K8FwyE3hAhOVxmCmoVq1XcGf/Jvzn5BjhhOSQ==" saltValue="Z6tytYvkGoI+iMQy2LSTb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1"/>
  <sheetViews>
    <sheetView workbookViewId="0"/>
  </sheetViews>
  <sheetFormatPr defaultColWidth="0" defaultRowHeight="14.25" zeroHeight="1" x14ac:dyDescent="0.45"/>
  <cols>
    <col min="1" max="1" width="20.59765625" style="18" bestFit="1" customWidth="1"/>
    <col min="2" max="2" width="12.3984375" style="18" bestFit="1" customWidth="1"/>
    <col min="3" max="3" width="15.3984375" style="18" bestFit="1" customWidth="1"/>
    <col min="4" max="4" width="0" style="18" hidden="1" customWidth="1"/>
    <col min="5" max="16384" width="9.1328125" style="18" hidden="1"/>
  </cols>
  <sheetData>
    <row r="1" spans="1:4" ht="14.65" thickBot="1" x14ac:dyDescent="0.5">
      <c r="A1" s="7" t="s">
        <v>10</v>
      </c>
      <c r="B1" s="8" t="s">
        <v>12</v>
      </c>
      <c r="C1" s="8" t="s">
        <v>13</v>
      </c>
      <c r="D1" s="19"/>
    </row>
    <row r="2" spans="1:4" ht="14.65" thickTop="1" x14ac:dyDescent="0.45">
      <c r="A2" s="45" t="s">
        <v>42</v>
      </c>
      <c r="B2" s="46">
        <v>1.11E-2</v>
      </c>
      <c r="C2" s="19">
        <f t="shared" ref="C2" si="0">1+B2</f>
        <v>1.0111000000000001</v>
      </c>
      <c r="D2" s="19"/>
    </row>
    <row r="3" spans="1:4" x14ac:dyDescent="0.4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4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4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4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4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4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4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45">
      <c r="A10" s="26" t="s">
        <v>47</v>
      </c>
      <c r="B10" s="21">
        <v>1.7500000000000002E-2</v>
      </c>
      <c r="C10" s="21">
        <f>1+B10</f>
        <v>1.0175000000000001</v>
      </c>
    </row>
    <row r="11" spans="1:4" x14ac:dyDescent="0.45">
      <c r="A11" s="26" t="s">
        <v>48</v>
      </c>
      <c r="B11" s="21">
        <v>1.6899999999999998E-2</v>
      </c>
      <c r="C11" s="21">
        <f>1+B11</f>
        <v>1.0168999999999999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niveau Neble</vt:lpstr>
      <vt:lpstr>Gen. inv. 2017-niveau Neble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Anna Gammelby</cp:lastModifiedBy>
  <dcterms:created xsi:type="dcterms:W3CDTF">2016-02-18T09:14:14Z</dcterms:created>
  <dcterms:modified xsi:type="dcterms:W3CDTF">2020-10-04T18:26:44Z</dcterms:modified>
</cp:coreProperties>
</file>