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Ringsted Spildevand AS (S079)\ØR2027\"/>
    </mc:Choice>
  </mc:AlternateContent>
  <xr:revisionPtr revIDLastSave="0" documentId="13_ncr:1_{403476BC-2037-4F45-837D-F05DB71FD62A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E9" i="8"/>
  <c r="C9" i="7" s="1"/>
  <c r="C25" i="7"/>
  <c r="C18" i="3" s="1"/>
  <c r="C16" i="6"/>
  <c r="C13" i="3" l="1"/>
  <c r="C12" i="11"/>
  <c r="C19" i="3" s="1"/>
  <c r="C10" i="7"/>
  <c r="C20" i="7" s="1"/>
  <c r="C11" i="4" s="1"/>
  <c r="C12" i="4" s="1"/>
  <c r="C15" i="4" s="1"/>
  <c r="C19" i="4" s="1"/>
  <c r="C24" i="4" s="1"/>
  <c r="C16" i="12"/>
  <c r="C20" i="3" s="1"/>
  <c r="C12" i="3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<sst xmlns="http://schemas.openxmlformats.org/spreadsheetml/2006/main" count="333" uniqueCount="154">
  <si>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</si>
  <si>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</si>
  <si>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</si>
  <si>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</si>
  <si>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</si>
  <si>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</si>
  <si>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</si>
  <si>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</si>
  <si>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</si>
  <si>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</si>
  <si>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</si>
  <si>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</si>
  <si>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</si>
  <si>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</si>
  <si>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</si>
  <si>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</si>
  <si>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</si>
  <si>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</si>
  <si>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</si>
  <si>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</si>
  <si>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</si>
  <si>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</si>
  <si>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</si>
  <si>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</si>
  <si>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</si>
  <si>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</si>
  <si>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</si>
  <si>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</si>
  <si>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</si>
  <si>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</si>
  <si>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</si>
  <si>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</si>
  <si>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</si>
  <si>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</si>
  <si>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</si>
  <si>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</si>
  <si>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</si>
  <si>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</si>
  <si>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</si>
  <si>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</si>
  <si>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</si>
  <si>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</si>
  <si>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</si>
  <si>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</si>
  <si>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</si>
  <si>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</si>
  <si>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</si>
  <si>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</si>
  <si>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</si>
  <si>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</si>
  <si>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</si>
  <si>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</si>
  <si>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</si>
  <si>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</si>
  <si>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</si>
  <si>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</si>
  <si>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</si>
  <si>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</si>
  <si>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</si>
  <si>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</si>
  <si>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</si>
  <si>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</si>
  <si>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</si>
  <si>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</si>
  <si>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</si>
  <si>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</si>
  <si>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</si>
  <si>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</si>
  <si>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</si>
  <si>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</si>
  <si>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</si>
  <si>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</si>
  <si>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</si>
  <si>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</si>
  <si>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</si>
  <si>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</si>
  <si>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</si>
  <si>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</si>
  <si>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</si>
  <si>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</si>
  <si>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</si>
  <si>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</si>
  <si>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</si>
  <si>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</si>
  <si>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</si>
  <si>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</si>
  <si>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</si>
  <si>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</si>
  <si>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</si>
  <si>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</si>
  <si>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</si>
  <si>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</si>
  <si>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</si>
  <si>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</si>
  <si>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</si>
  <si>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</si>
  <si>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</si>
  <si>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</si>
  <si>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</si>
  <si>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</si>
  <si>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</si>
  <si>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</si>
  <si>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</si>
  <si>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</si>
  <si>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</si>
  <si>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</si>
  <si>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</si>
  <si>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</si>
  <si>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</si>
  <si>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</si>
  <si>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</si>
  <si>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</si>
  <si>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</si>
  <si>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</si>
  <si>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</si>
  <si>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</si>
  <si>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</si>
  <si>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</si>
  <si>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</si>
  <si>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</si>
  <si>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</si>
  <si>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</si>
  <si>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</si>
  <si>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</si>
  <si>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</si>
  <si>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</si>
  <si>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</si>
  <si>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</si>
  <si>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</si>
  <si>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</si>
  <si>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</si>
  <si>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</si>
  <si>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</si>
  <si>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</si>
  <si>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</si>
  <si>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</si>
  <si>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</si>
  <si>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</si>
  <si>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</si>
  <si>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</si>
  <si>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</si>
  <si>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</si>
  <si>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</si>
  <si>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</si>
  <si>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</si>
  <si>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</si>
  <si>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</si>
  <si>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</si>
  <si>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Separatkloakering 2025</t>
  </si>
  <si>
    <t>Udvidelser 2025</t>
  </si>
  <si>
    <t>Gebyr til Miljøstyrelsen</t>
  </si>
  <si>
    <t>Betalinger til projekters medfinansiering - ØR - Roskildevej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</si>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</sst>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jf3ecdE/THF75z+82Fluup4jLmm4wGI6N3ljcfnH1eszSVp/UjCGPzv/jPHo9mYqfLlXGIhSsWfR0SAmd4NdvA==" saltValue="ZsSu+ux51gB2EP9AfowyJ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Th3ZD3E4o3Q4d09Hvg1dBg7kwk/7YDqITdT90Wp6jdnmOInLs9UrXh2xNjsf1YcJm1iOMj/qzPDN7jPQ4otXLg==" saltValue="VnC6cOFvz4ivnSaJ9b18N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141</v>
      </c>
      <c r="C13" s="118">
        <v>2263664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1737110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-526554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-526554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cX2UPTG2yAzWjFUyATuzzXWQrPkR9p1ExRPPAc4+Z/vGb0hjSQapsrCjtuj/xRBtehdK6x9Yhzwzpc72j5Lrfg==" saltValue="PB3Y4YJ5uCdbI4I94f9L4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Oy4nI/YZaI8WN2O3BorOLa5dpaoVzdtvgdAXL888j2O4r8xF3Zyh11oHCIzrKBcWA698pfDcP/NJe6dqio2v1w==" saltValue="CFDQNL0MXjRZQnT1EXCts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K55nxX5vLfoZNYAKuOYWkPMqxT19ZEHG6VBQHT5n7p5+XGmqKVyJwuSfeJDDupYI5ykvdpuLcu1PT6JkzEtDAw==" saltValue="kOpD2Fr5YYr+plFuKWJAC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l2Rewo0U9z01ogcFIR2EYx+AnJNRwLvNFyoOGZ3KYckYoBTssFXGqybjIXMW2cX01l/hKvMzMsr4Wj3/WJ1Q2A==" saltValue="myhBk+Vduv1XUsmcHYoSf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E1g9Ax8HHVaNF9Cr4FPW9FOnM8qs6YFjx9B4poo8cAHwA/J8HVapOe/9VIImjxKIefjNG71Deorl3hlzGXf3Aw==" saltValue="SBFBatz8Z73aGMn9VFhZP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80194442.612577513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2370258.8213599999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-406717.2962380221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2374365.7415795154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84532349.879279017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2263664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-526554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86269459.879279017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D/q2x8c6BQ+VtPSUiPJJt5sdlmrpGAWIDAy0gJhzo/Ipektzqou32MsMApqhZrTfUjH3+CZo6RfUrSE+rHxtYg==" saltValue="gUQtXx8JQZVj0y1BARhk3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3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75655332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2654100.4555702228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3390268.8341759201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81699701.289746135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76035500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5664201.2897461355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2212966</v>
      </c>
      <c r="D18" s="46" t="s">
        <v>31</v>
      </c>
      <c r="E18" s="11"/>
    </row>
    <row r="19" spans="1:5" ht="15" customHeight="1" x14ac:dyDescent="0.25">
      <c r="A19" s="11"/>
      <c r="B19" s="25" t="s">
        <v>142</v>
      </c>
      <c r="C19" s="41">
        <f>C15+C18</f>
        <v>7877167.2897461355</v>
      </c>
      <c r="D19" s="27" t="s">
        <v>31</v>
      </c>
      <c r="E19" s="11"/>
    </row>
    <row r="20" spans="1:5" ht="32.25" customHeight="1" x14ac:dyDescent="0.25">
      <c r="A20" s="11"/>
      <c r="B20" s="49" t="s">
        <v>152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143</v>
      </c>
      <c r="C22" s="26"/>
      <c r="D22" s="27"/>
      <c r="E22" s="11"/>
    </row>
    <row r="23" spans="1:5" ht="15" customHeight="1" x14ac:dyDescent="0.25">
      <c r="A23" s="11"/>
      <c r="B23" s="52" t="s">
        <v>144</v>
      </c>
      <c r="C23" s="53">
        <f>100*2212966/(67440723+5240416)</f>
        <v>3.0447596590361634</v>
      </c>
      <c r="D23" s="46" t="s">
        <v>145</v>
      </c>
      <c r="E23" s="11"/>
    </row>
    <row r="24" spans="1:5" ht="15" customHeight="1" x14ac:dyDescent="0.25">
      <c r="A24" s="11"/>
      <c r="B24" s="52" t="s">
        <v>146</v>
      </c>
      <c r="C24" s="53">
        <f>C19/C12*100</f>
        <v>9.6416108815501538</v>
      </c>
      <c r="D24" s="46" t="s">
        <v>145</v>
      </c>
      <c r="E24" s="11"/>
    </row>
    <row r="25" spans="1:5" ht="56.25" customHeight="1" x14ac:dyDescent="0.25">
      <c r="A25" s="11"/>
      <c r="B25" s="54" t="s">
        <v>147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mkDYfP7mCov29GLWmGn3FJF+KwNHQiiYgDsMoksMeVtnC0eti/FnZrdmXGZX9GZqbRdiKLRqvRa6mJ8nrS4ZVg==" saltValue="i9YPNxa3x28zsEMMQc/Wf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75686699.567328006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2654100.4555702228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-398878.92990812659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2252521.5195874139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80194442.612577513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2263664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-219987.58911485597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-257410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153</v>
      </c>
      <c r="C23" s="78">
        <v>81980709.023462653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Q8Vbufa617nOJkcBZRAj1i/ElOepktp7iRoMSzY/1+YHHb7LyGfRBQUyIypfZEy8vxN+S7AXIkEaVJR4lQ482Q==" saltValue="VrGVNLC6/9P/VI4R/tyS6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20520326.549123574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-410406.53098247148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225944.79375999997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20335864.811901104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-406717.2962380221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62443136.315418735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2144314.0275999997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64587450.343018733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-406717.2962380221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4vM2m7mnM+oKdWICjGifIcPQeXsiQmd42u3YesoURdYrV5sSGcI6xtkalAUnEZ8hgCxcUCMWPPrCzvAC4OeqTA==" saltValue="JwIWZNuQe00eVLxbKvIYk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6946.6527563499985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44916.904627819997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2822.2767917499878</v>
      </c>
      <c r="D12" s="46" t="s">
        <v>31</v>
      </c>
      <c r="E12" s="11"/>
    </row>
    <row r="13" spans="1:5" ht="15" customHeight="1" x14ac:dyDescent="0.25">
      <c r="A13" s="11"/>
      <c r="B13" s="98" t="s">
        <v>151</v>
      </c>
      <c r="C13" s="99">
        <v>526635</v>
      </c>
      <c r="D13" s="46" t="s">
        <v>31</v>
      </c>
      <c r="E13" s="11"/>
    </row>
    <row r="14" spans="1:5" ht="15" customHeight="1" x14ac:dyDescent="0.25">
      <c r="A14" s="11"/>
      <c r="B14" s="98" t="s">
        <v>150</v>
      </c>
      <c r="C14" s="99">
        <v>47493</v>
      </c>
      <c r="D14" s="46" t="s">
        <v>31</v>
      </c>
      <c r="E14" s="11"/>
    </row>
    <row r="15" spans="1:5" ht="15" customHeight="1" x14ac:dyDescent="0.25">
      <c r="A15" s="11"/>
      <c r="B15" s="98"/>
      <c r="C15" s="99"/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98"/>
      <c r="C19" s="99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628813.83417592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2263664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2263664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+MIeMacrJ9FPtXf1KjsY3oXNCzxR/vUxVNL3GrgzVLHjAnd8dV9PA2j54YSr/dPlubiHItlFaJmR1jIKwVyBMQ==" saltValue="f5WhEt2pL32Sd59qxlug+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144014.14808678001</v>
      </c>
      <c r="D9" s="33">
        <v>29621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78549.347243650001</v>
      </c>
      <c r="D10" s="33">
        <v>85496</v>
      </c>
      <c r="E10" s="33">
        <f t="shared" ref="E10:E19" si="0">MAX(D10-C10,0)</f>
        <v>6946.6527563499985</v>
      </c>
      <c r="F10" s="46" t="s">
        <v>31</v>
      </c>
      <c r="G10" s="11"/>
    </row>
    <row r="11" spans="1:7" ht="39" customHeight="1" x14ac:dyDescent="0.25">
      <c r="A11" s="11"/>
      <c r="B11" s="97" t="s">
        <v>139</v>
      </c>
      <c r="C11" s="33">
        <v>4914.0953721799997</v>
      </c>
      <c r="D11" s="33">
        <v>49831</v>
      </c>
      <c r="E11" s="33">
        <f t="shared" si="0"/>
        <v>44916.904627819997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132374.72320825001</v>
      </c>
      <c r="D12" s="33">
        <v>135197</v>
      </c>
      <c r="E12" s="33">
        <f t="shared" si="0"/>
        <v>2822.2767917499878</v>
      </c>
      <c r="F12" s="46" t="s">
        <v>31</v>
      </c>
      <c r="G12" s="11"/>
    </row>
    <row r="13" spans="1:7" ht="15" hidden="1" customHeight="1" x14ac:dyDescent="0.25">
      <c r="A13" s="11"/>
      <c r="B13" s="98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qvUtF8fAZSR9aactPJ2z1PGRQJyuVhuT4WswHfyhNd+Iu0IwlagRelO0VNW/7UlL7FTgoU+aiMZtHYJnyeDyrw==" saltValue="YmYLtcoe8mKs+NO8uNiYu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148</v>
      </c>
      <c r="C10" s="33">
        <v>92304</v>
      </c>
      <c r="D10" s="46" t="s">
        <v>31</v>
      </c>
      <c r="E10" s="33">
        <v>1567848</v>
      </c>
      <c r="F10" s="46" t="s">
        <v>31</v>
      </c>
      <c r="G10" s="11"/>
    </row>
    <row r="11" spans="1:7" ht="15" customHeight="1" x14ac:dyDescent="0.25">
      <c r="A11" s="11"/>
      <c r="B11" s="112" t="s">
        <v>149</v>
      </c>
      <c r="C11" s="33">
        <v>131776</v>
      </c>
      <c r="D11" s="46" t="s">
        <v>31</v>
      </c>
      <c r="E11" s="33">
        <v>516236</v>
      </c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224080</v>
      </c>
      <c r="D18" s="101" t="s">
        <v>31</v>
      </c>
      <c r="E18" s="100">
        <f>SUM(E10:E17)</f>
        <v>2084084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-4481.6000000000004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6346.3937599999999</v>
      </c>
      <c r="D21" s="46" t="s">
        <v>31</v>
      </c>
      <c r="E21" s="33">
        <f>SUM(E18:E20)*'8. Nøgletal'!C9</f>
        <v>60230.027599999994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225944.79376</v>
      </c>
      <c r="D22" s="101" t="s">
        <v>31</v>
      </c>
      <c r="E22" s="100">
        <f>SUM(E18:E21)</f>
        <v>2144314.0276000001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J+8gGnjozHu9K4nVApbOxZhEME58/xIQ9klGDtO/WY3dnrTXWrTB4Aap2cIAoicAIzjBJUiDCYmhVe9BalGDjQ==" saltValue="wUy4fiyguHkxi1YxG73fl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>
        <v>0</v>
      </c>
      <c r="D10" s="46" t="s">
        <v>31</v>
      </c>
      <c r="E10" s="33">
        <v>453291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0</v>
      </c>
      <c r="D13" s="101" t="s">
        <v>31</v>
      </c>
      <c r="E13" s="100">
        <f>SUM(E10:E12)</f>
        <v>453291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WZQtxaP9YPs6Fyc3DHlp8mtK/rZBHy93eDRsiH2yiBFk4IXxO5F3/5lTPO9var/nFco8jOtHnn2SGpzDm9+OrQ==" saltValue="vH8LIcGiBwYuhJvHmGUw+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2026-08-24T11:40:05Z</dcterms:modified>
</cp:coreProperties>
</file>