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800" yWindow="3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1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22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<sst xmlns="http://schemas.openxmlformats.org/spreadsheetml/2006/main" count="250" uniqueCount="127">
  <si>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</si>
  <si>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</si>
  <si>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</si>
  <si>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</si>
  <si>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</si>
  <si>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</si>
  <si>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</si>
  <si>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</si>
  <si>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</si>
  <si>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</si>
  <si>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</si>
  <si>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</si>
  <si>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</si>
  <si>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</si>
  <si>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</si>
  <si>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</si>
  <si>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</si>
  <si>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</si>
  <si>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</si>
  <si>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</si>
  <si>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</si>
  <si>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</si>
  <si>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</si>
  <si>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</si>
  <si>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</si>
  <si>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</si>
  <si>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</si>
  <si>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</si>
  <si>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</si>
  <si>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</si>
  <si>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</si>
  <si>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</si>
  <si>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</si>
  <si>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</si>
  <si>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</si>
  <si>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</si>
  <si>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</si>
  <si>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</si>
  <si>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</si>
  <si>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</si>
  <si>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</si>
  <si>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</si>
  <si>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</si>
  <si>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</si>
  <si>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</si>
  <si>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</si>
  <si>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</si>
  <si>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</si>
  <si>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</si>
  <si>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</si>
  <si>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</si>
  <si>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</si>
  <si>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</si>
  <si>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</si>
  <si>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</si>
  <si>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</si>
  <si>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</si>
  <si>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</si>
  <si>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</si>
  <si>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</si>
  <si>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</si>
  <si>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</si>
  <si>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</si>
  <si>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</si>
  <si>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</si>
  <si>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</si>
  <si>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</si>
  <si>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</si>
  <si>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</si>
  <si>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</si>
  <si>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</si>
  <si>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</si>
  <si>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</si>
  <si>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</si>
  <si>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</si>
  <si>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</si>
  <si>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</si>
  <si>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</si>
  <si>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</si>
  <si>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</si>
  <si>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</si>
  <si>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</si>
  <si>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</si>
  <si>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</si>
  <si>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</si>
  <si>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</si>
  <si>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</si>
  <si>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</si>
  <si>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</si>
  <si>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</si>
  <si>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</si>
  <si>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</si>
  <si>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</si>
  <si>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</si>
  <si>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</si>
  <si>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</si>
  <si>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</si>
  <si>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</si>
  <si>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</si>
  <si>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</si>
  <si>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</si>
  <si>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</si>
  <si>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</si>
  <si>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</si>
  <si>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</si>
  <si>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</si>
  <si>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</si>
  <si>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</si>
  <si>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</si>
  <si>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</si>
  <si>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</si>
  <si>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</si>
  <si>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</si>
  <si>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Systemer til lækageovervågning</t>
  </si>
  <si>
    <t xml:space="preserve">Videoovervågning af anlæg </t>
  </si>
  <si>
    <t>Elektrosvejsemaskine</t>
  </si>
  <si>
    <t>Puljesager, livstidsforlængene reparationer</t>
  </si>
  <si>
    <t>Langtidsplaner for infrastruktur, 10 års plan for renovering af ledningsnet</t>
  </si>
  <si>
    <t>Arbejdsplads</t>
  </si>
  <si>
    <t>Boring (inkl. etablering, forerør, filter og prøvepumpning)</t>
  </si>
  <si>
    <t>Instrumenter (flowmåler+tryk transducer+alarmer)</t>
  </si>
  <si>
    <t>Køretøjer, små lastvogne (&lt; 3.500 kg.)</t>
  </si>
  <si>
    <t>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</si>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</sst>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62649518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12972002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2097938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605026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787933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16462899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3111694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216000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3327694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-398850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-10198145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-6834525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-17431520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2359073</v>
      </c>
      <c r="F28" s="16" t="s">
        <v>4</v>
      </c>
      <c r="G28" s="31">
        <f>IF(E28&lt;0,0,-E28)</f>
        <v>-2359073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2139651.0126224682</v>
      </c>
      <c r="F30" s="16" t="s">
        <v>4</v>
      </c>
      <c r="G30" s="32">
        <f>-$E$30</f>
        <v>-2139651.0126224682</v>
      </c>
      <c r="H30" s="16" t="s">
        <v>4</v>
      </c>
      <c r="I30" s="1"/>
    </row>
    <row r="31" spans="1:9" x14ac:dyDescent="0.25">
      <c r="A31" s="1"/>
      <c r="B31" s="99" t="s">
        <v>124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125</v>
      </c>
      <c r="C32" s="73"/>
      <c r="D32" s="74"/>
      <c r="E32" s="37">
        <v>52107220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-193522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51913698</v>
      </c>
      <c r="F35" s="16" t="s">
        <v>4</v>
      </c>
      <c r="G35" s="32">
        <f>-E35</f>
        <v>-51913698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6237095.9873775318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>
      <selection activeCell="B8" sqref="B8:H24"/>
    </sheetView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63764135.319161721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26236817.785408355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421990.46203761047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551432.38278773963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62790712.474336371</v>
      </c>
      <c r="F13" s="17" t="s">
        <v>4</v>
      </c>
      <c r="G13" s="32">
        <f>E13</f>
        <v>62790712.474336371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-3421377.5</v>
      </c>
      <c r="F15" s="17" t="s">
        <v>4</v>
      </c>
      <c r="G15" s="32">
        <f>E15</f>
        <v>-3421377.5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1030982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-257487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268983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192196.97333333315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1234674.9733333332</v>
      </c>
      <c r="F21" s="17" t="s">
        <v>4</v>
      </c>
      <c r="G21" s="32">
        <f>E21</f>
        <v>1234674.9733333332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6237095.9873775318</v>
      </c>
      <c r="F23" s="17" t="s">
        <v>4</v>
      </c>
      <c r="G23" s="32">
        <f>E23</f>
        <v>6237095.9873775318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66841105.935047239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>
      <selection activeCell="B11" sqref="B11:D11"/>
    </sheetView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62790712.474336371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18658205.09071105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17895689.59821697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26236817.785408355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797442.04842407187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416264.69598711794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549101.81127720443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62622788.01549612</v>
      </c>
      <c r="F16" s="17" t="s">
        <v>4</v>
      </c>
      <c r="G16" s="32">
        <f>E16</f>
        <v>62622788.01549612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-3421377.5</v>
      </c>
      <c r="F18" s="17" t="s">
        <v>4</v>
      </c>
      <c r="G18" s="32">
        <f>E18</f>
        <v>-3421377.5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59201410.51549612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19259981.030328806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18267336.503424563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26236817.785408355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63764135.319161721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37527317.533753365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1.1244887451869101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421990.46203761047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DFE9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19259981.030328806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385199.62060657615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18267336.503424563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166232.76218116353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551432.38278773963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3" customWidth="1"/>
    <col min="7" max="7" width="10.140625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-33474794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-19789284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-13685510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-3421377.5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346503</v>
      </c>
      <c r="F10" s="20">
        <f>E10/D10</f>
        <v>34650.300000000003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214691</v>
      </c>
      <c r="F11" s="20">
        <f t="shared" ref="F11:F21" si="0">E11/D11</f>
        <v>21469.1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17500</v>
      </c>
      <c r="F12" s="20">
        <f t="shared" si="0"/>
        <v>1750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1028452</v>
      </c>
      <c r="F13" s="20">
        <f t="shared" si="0"/>
        <v>102845.2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10</v>
      </c>
      <c r="E14" s="37">
        <v>153063</v>
      </c>
      <c r="F14" s="20">
        <f t="shared" si="0"/>
        <v>15306.3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</v>
      </c>
      <c r="E15" s="37">
        <v>72070</v>
      </c>
      <c r="F15" s="20">
        <f t="shared" si="0"/>
        <v>14414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30</v>
      </c>
      <c r="E16" s="37">
        <v>1179146</v>
      </c>
      <c r="F16" s="20">
        <f t="shared" si="0"/>
        <v>39304.866666666669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10</v>
      </c>
      <c r="E17" s="37">
        <v>253348</v>
      </c>
      <c r="F17" s="20">
        <f t="shared" si="0"/>
        <v>25334.799999999999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5</v>
      </c>
      <c r="E18" s="37">
        <v>371721</v>
      </c>
      <c r="F18" s="20">
        <f t="shared" si="0"/>
        <v>74344.2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5</v>
      </c>
      <c r="E19" s="37">
        <v>339410</v>
      </c>
      <c r="F19" s="20">
        <f t="shared" si="0"/>
        <v>67882</v>
      </c>
      <c r="G19" s="10" t="s">
        <v>4</v>
      </c>
      <c r="H19" s="1"/>
    </row>
    <row r="20" spans="1:8" x14ac:dyDescent="0.25">
      <c r="A20" s="1"/>
      <c r="B20" s="41" t="s">
        <v>115</v>
      </c>
      <c r="C20" s="39">
        <v>2015</v>
      </c>
      <c r="D20" s="39">
        <v>10</v>
      </c>
      <c r="E20" s="37">
        <v>6125</v>
      </c>
      <c r="F20" s="20">
        <f t="shared" si="0"/>
        <v>612.5</v>
      </c>
      <c r="G20" s="10" t="s">
        <v>4</v>
      </c>
      <c r="H20" s="1"/>
    </row>
    <row r="21" spans="1:8" x14ac:dyDescent="0.25">
      <c r="A21" s="1"/>
      <c r="B21" s="41" t="s">
        <v>122</v>
      </c>
      <c r="C21" s="39">
        <v>2015</v>
      </c>
      <c r="D21" s="39">
        <v>75</v>
      </c>
      <c r="E21" s="37">
        <v>20108529</v>
      </c>
      <c r="F21" s="20">
        <f t="shared" si="0"/>
        <v>268113.71999999997</v>
      </c>
      <c r="G21" s="10" t="s">
        <v>4</v>
      </c>
      <c r="H21" s="1"/>
    </row>
    <row r="22" spans="1:8" x14ac:dyDescent="0.25">
      <c r="A22" s="1"/>
      <c r="B22" s="69" t="s">
        <v>123</v>
      </c>
      <c r="C22" s="70"/>
      <c r="D22" s="70"/>
      <c r="E22" s="71"/>
      <c r="F22" s="33">
        <f>SUM(F10:F21)</f>
        <v>666026.98666666658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26221404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25190422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1030982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-607069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-349582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-257487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3068983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2800000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268983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362333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777524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2015'!F22</f>
        <v>666026.98666666658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192196.97333333315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2017-06-22T11:51:52Z</dcterms:modified>
</cp:coreProperties>
</file>