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3" i="11" l="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4" i="11"/>
  <c r="G23" i="22" l="1"/>
  <c r="G30" i="13"/>
  <c r="E35" i="13" l="1"/>
  <c r="G35" i="13" s="1"/>
  <c r="E27" i="13"/>
  <c r="E19" i="13"/>
  <c r="G11" i="12"/>
  <c r="G23" i="12"/>
  <c r="G17" i="12"/>
  <c r="F10" i="11"/>
  <c r="F1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<sst xmlns="http://schemas.openxmlformats.org/spreadsheetml/2006/main" count="301" uniqueCount="150">
  <si>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</si>
  <si>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</si>
  <si>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</si>
  <si>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</si>
  <si>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</si>
  <si>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</si>
  <si>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</si>
  <si>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</si>
  <si>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</si>
  <si>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</si>
  <si>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</si>
  <si>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</si>
  <si>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</si>
  <si>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</si>
  <si>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</si>
  <si>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</si>
  <si>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</si>
  <si>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</si>
  <si>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</si>
  <si>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</si>
  <si>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</si>
  <si>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</si>
  <si>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</si>
  <si>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</si>
  <si>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</si>
  <si>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</si>
  <si>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</si>
  <si>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</si>
  <si>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</si>
  <si>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</si>
  <si>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</si>
  <si>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</si>
  <si>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</si>
  <si>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</si>
  <si>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</si>
  <si>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</si>
  <si>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</si>
  <si>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</si>
  <si>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</si>
  <si>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</si>
  <si>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</si>
  <si>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</si>
  <si>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</si>
  <si>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</si>
  <si>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</si>
  <si>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</si>
  <si>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</si>
  <si>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</si>
  <si>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</si>
  <si>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</si>
  <si>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</si>
  <si>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</si>
  <si>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</si>
  <si>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</si>
  <si>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</si>
  <si>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</si>
  <si>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</si>
  <si>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</si>
  <si>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</si>
  <si>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</si>
  <si>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</si>
  <si>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</si>
  <si>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</si>
  <si>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</si>
  <si>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</si>
  <si>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</si>
  <si>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</si>
  <si>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</si>
  <si>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</si>
  <si>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</si>
  <si>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</si>
  <si>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</si>
  <si>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</si>
  <si>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</si>
  <si>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</si>
  <si>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</si>
  <si>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</si>
  <si>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</si>
  <si>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</si>
  <si>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</si>
  <si>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</si>
  <si>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</si>
  <si>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</si>
  <si>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</si>
  <si>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</si>
  <si>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</si>
  <si>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</si>
  <si>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</si>
  <si>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</si>
  <si>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</si>
  <si>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</si>
  <si>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</si>
  <si>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</si>
  <si>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</si>
  <si>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</si>
  <si>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</si>
  <si>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</si>
  <si>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</si>
  <si>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</si>
  <si>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</si>
  <si>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</si>
  <si>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</si>
  <si>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</si>
  <si>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</si>
  <si>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</si>
  <si>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</si>
  <si>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</si>
  <si>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</si>
  <si>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</si>
  <si>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</si>
  <si>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</si>
  <si>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</si>
  <si>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</si>
  <si>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</si>
  <si>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</si>
  <si>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</si>
  <si>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</si>
  <si>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</si>
  <si>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Råvandsstation komplet montering og boringshus/tørbrønd</t>
  </si>
  <si>
    <t>Administrationbygninger</t>
  </si>
  <si>
    <t>Ø 50mm &lt; Ledningsnet ≤ Ø110 mm</t>
  </si>
  <si>
    <t>Ø110 mm &lt; Ledningsnet ≤ Ø 250 mm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</si>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</sst>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36853406.530870795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8104926.0052243546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7057988.0715486621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22860895.288505923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148</v>
      </c>
      <c r="C13" s="43"/>
      <c r="D13" s="44"/>
      <c r="E13" s="40" t="s">
        <v>101</v>
      </c>
      <c r="F13" s="8" t="s">
        <v>4</v>
      </c>
      <c r="G13" s="41">
        <v>-342141.75119916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147</v>
      </c>
      <c r="C14" s="55"/>
      <c r="D14" s="56"/>
      <c r="E14" s="40" t="s">
        <v>101</v>
      </c>
      <c r="F14" s="8" t="s">
        <v>4</v>
      </c>
      <c r="G14" s="41">
        <v>-125422.46666841138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2466104.770970501</v>
      </c>
      <c r="F15" s="8" t="s">
        <v>4</v>
      </c>
      <c r="G15" s="47">
        <f>E15*(1+E30/100)</f>
        <v>2509261.6044624848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1183902.7333333334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-106533.52040719986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131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43156.833491983765</v>
      </c>
      <c r="F23" s="8" t="s">
        <v>4</v>
      </c>
      <c r="G23" s="41">
        <f>SUM(G10:G15,G18:G22)*$E$30/100</f>
        <v>701146.36815779237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-282826.43297190487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0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-1090845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39362668.135333277</v>
      </c>
      <c r="F27" s="38" t="s">
        <v>4</v>
      </c>
      <c r="G27" s="51">
        <f>SUM(G10:G26)</f>
        <v>40470350.899985872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138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139</v>
      </c>
      <c r="C31" s="80"/>
      <c r="D31" s="81"/>
      <c r="E31" s="52">
        <v>0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140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7965529.2434637388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6936597.6133156382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22467710.357253976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37369837.21403335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3">
        <v>175900.03020000001</v>
      </c>
      <c r="F10" s="17" t="s">
        <v>4</v>
      </c>
      <c r="G10" s="21">
        <v>178814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3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3">
        <v>485526.95980000001</v>
      </c>
      <c r="F12" s="17" t="s">
        <v>4</v>
      </c>
      <c r="G12" s="21">
        <v>487379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3">
        <v>32399.4126</v>
      </c>
      <c r="F13" s="17" t="s">
        <v>4</v>
      </c>
      <c r="G13" s="21">
        <v>58254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3">
        <v>15062234.1818</v>
      </c>
      <c r="F14" s="17" t="s">
        <v>4</v>
      </c>
      <c r="G14" s="21">
        <v>14394605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3">
        <v>6429888.2230000002</v>
      </c>
      <c r="F16" s="17" t="s">
        <v>4</v>
      </c>
      <c r="G16" s="21">
        <v>9490587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2423690.1926000006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2466104.770970501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-9000998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-5728463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-3272535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-1090845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30</v>
      </c>
      <c r="E10" s="21">
        <v>560629</v>
      </c>
      <c r="F10" s="9">
        <f>E10/D10</f>
        <v>18687.633333333335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6275529</v>
      </c>
      <c r="F11" s="9">
        <f t="shared" ref="F11:F14" si="0">E11/D11</f>
        <v>83673.72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3426048</v>
      </c>
      <c r="F12" s="9">
        <f t="shared" si="0"/>
        <v>45680.639999999999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4019343</v>
      </c>
      <c r="F13" s="9">
        <f t="shared" si="0"/>
        <v>53591.24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10</v>
      </c>
      <c r="E14" s="21">
        <v>2633295</v>
      </c>
      <c r="F14" s="9">
        <f t="shared" si="0"/>
        <v>263329.5</v>
      </c>
      <c r="G14" s="17" t="s">
        <v>4</v>
      </c>
      <c r="H14" s="2"/>
    </row>
    <row r="15" spans="1:8" x14ac:dyDescent="0.25">
      <c r="A15" s="2"/>
      <c r="B15" s="91" t="s">
        <v>54</v>
      </c>
      <c r="C15" s="92"/>
      <c r="D15" s="92"/>
      <c r="E15" s="93"/>
      <c r="F15" s="15">
        <f>SUM(F10:F14)</f>
        <v>464962.73333333334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24739039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22908000</v>
      </c>
      <c r="H10" s="17" t="s">
        <v>4</v>
      </c>
      <c r="I10" s="2"/>
    </row>
    <row r="11" spans="1:9" x14ac:dyDescent="0.25">
      <c r="A11" s="2"/>
      <c r="B11" s="91" t="s">
        <v>142</v>
      </c>
      <c r="C11" s="92"/>
      <c r="D11" s="92"/>
      <c r="E11" s="92"/>
      <c r="F11" s="93"/>
      <c r="G11" s="15">
        <f>G9-G10</f>
        <v>1831039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142901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230000</v>
      </c>
      <c r="H16" s="17" t="s">
        <v>4</v>
      </c>
      <c r="I16" s="2"/>
    </row>
    <row r="17" spans="1:9" x14ac:dyDescent="0.25">
      <c r="A17" s="2"/>
      <c r="B17" s="91" t="s">
        <v>143</v>
      </c>
      <c r="C17" s="92"/>
      <c r="D17" s="92"/>
      <c r="E17" s="92"/>
      <c r="F17" s="93"/>
      <c r="G17" s="15">
        <f>G15-G16</f>
        <v>-87099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615000</v>
      </c>
      <c r="H22" s="17" t="s">
        <v>4</v>
      </c>
      <c r="I22" s="2"/>
    </row>
    <row r="23" spans="1:9" x14ac:dyDescent="0.25">
      <c r="A23" s="2"/>
      <c r="B23" s="91" t="s">
        <v>144</v>
      </c>
      <c r="C23" s="92"/>
      <c r="D23" s="92"/>
      <c r="E23" s="92"/>
      <c r="F23" s="93"/>
      <c r="G23" s="15">
        <f>G21-G22</f>
        <v>-615000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2016'!F15</f>
        <v>464962.73333333334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409999.99999999994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54962.733333333395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34755159.4795928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4256320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1347406.7083333335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-47786.946666666656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1348333.3333333333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6904273.0950000007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-300891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-8334371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-8635262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-1730988.9049999993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32987443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1874250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34861693</v>
      </c>
      <c r="F35" s="25" t="s">
        <v>4</v>
      </c>
      <c r="G35" s="12">
        <f>-E35</f>
        <v>-34861693</v>
      </c>
      <c r="H35" s="25" t="s">
        <v>4</v>
      </c>
      <c r="I35" s="2"/>
    </row>
    <row r="36" spans="1:9" x14ac:dyDescent="0.25">
      <c r="A36" s="2"/>
      <c r="B36" s="91" t="s">
        <v>137</v>
      </c>
      <c r="C36" s="92"/>
      <c r="D36" s="92"/>
      <c r="E36" s="92"/>
      <c r="F36" s="93"/>
      <c r="G36" s="15">
        <f>$G$9+$G$28+$G$30+$G$35</f>
        <v>-106533.52040719986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136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149</v>
      </c>
      <c r="C16" s="85"/>
      <c r="D16" s="85"/>
      <c r="E16" s="86"/>
      <c r="F16" s="100" t="s">
        <v>132</v>
      </c>
      <c r="G16" s="100"/>
      <c r="H16" s="2"/>
    </row>
    <row r="17" spans="1:8" x14ac:dyDescent="0.25">
      <c r="A17" s="2"/>
      <c r="B17" s="79" t="s">
        <v>146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134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2017-09-13T12:26:46Z</dcterms:modified>
</cp:coreProperties>
</file>