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3" i="11" l="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4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5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<sst xmlns="http://schemas.openxmlformats.org/spreadsheetml/2006/main" count="323" uniqueCount="146">
  <si>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</si>
  <si>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</si>
  <si>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</si>
  <si>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</si>
  <si>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</si>
  <si>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</si>
  <si>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</si>
  <si>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</si>
  <si>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</si>
  <si>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</si>
  <si>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</si>
  <si>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</si>
  <si>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</si>
  <si>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</si>
  <si>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</si>
  <si>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</si>
  <si>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</si>
  <si>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</si>
  <si>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</si>
  <si>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</si>
  <si>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</si>
  <si>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</si>
  <si>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</si>
  <si>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</si>
  <si>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</si>
  <si>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</si>
  <si>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</si>
  <si>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</si>
  <si>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</si>
  <si>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</si>
  <si>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</si>
  <si>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</si>
  <si>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</si>
  <si>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</si>
  <si>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</si>
  <si>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</si>
  <si>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</si>
  <si>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</si>
  <si>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</si>
  <si>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</si>
  <si>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</si>
  <si>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</si>
  <si>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</si>
  <si>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</si>
  <si>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</si>
  <si>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</si>
  <si>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</si>
  <si>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</si>
  <si>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</si>
  <si>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</si>
  <si>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</si>
  <si>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</si>
  <si>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</si>
  <si>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</si>
  <si>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</si>
  <si>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</si>
  <si>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</si>
  <si>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</si>
  <si>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</si>
  <si>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</si>
  <si>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</si>
  <si>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</si>
  <si>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</si>
  <si>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</si>
  <si>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</si>
  <si>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</si>
  <si>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</si>
  <si>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</si>
  <si>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</si>
  <si>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</si>
  <si>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</si>
  <si>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</si>
  <si>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</si>
  <si>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</si>
  <si>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</si>
  <si>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</si>
  <si>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</si>
  <si>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</si>
  <si>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</si>
  <si>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</si>
  <si>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</si>
  <si>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</si>
  <si>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</si>
  <si>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</si>
  <si>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</si>
  <si>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</si>
  <si>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</si>
  <si>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</si>
  <si>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</si>
  <si>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</si>
  <si>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</si>
  <si>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</si>
  <si>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</si>
  <si>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</si>
  <si>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</si>
  <si>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</si>
  <si>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</si>
  <si>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</si>
  <si>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</si>
  <si>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</si>
  <si>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</si>
  <si>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</si>
  <si>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</si>
  <si>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</si>
  <si>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</si>
  <si>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</si>
  <si>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</si>
  <si>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</si>
  <si>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</si>
  <si>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</si>
  <si>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</si>
  <si>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</si>
  <si>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</si>
  <si>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</si>
  <si>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</si>
  <si>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</si>
  <si>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</si>
  <si>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Stik på ledningsnet, Konstruktioner</t>
  </si>
  <si>
    <t>Arbejdsplads</t>
  </si>
  <si>
    <t>Afregningsmålere, elektroniske ≤ Ø 110mm (Qn 10)</t>
  </si>
  <si>
    <t>Ø 50mm &lt; Ledningsnet ≤ Ø110 mm</t>
  </si>
  <si>
    <t>Ventiler på ledningsnet ≤ Ø50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</si>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</sst>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4234116.3442202238</v>
      </c>
      <c r="F9" s="13" t="s">
        <v>4</v>
      </c>
      <c r="G9" s="48">
        <v>4257774.0717415316</v>
      </c>
      <c r="H9" s="13" t="s">
        <v>4</v>
      </c>
      <c r="I9" s="48">
        <v>4281930.3057736829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1396446.4235554992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1305584.443130071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2879984.2731760023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-175827.30160556349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86883.071643500298</v>
      </c>
      <c r="F14" s="8" t="s">
        <v>4</v>
      </c>
      <c r="G14" s="9">
        <f>E14*(1+$E$25/100)</f>
        <v>88403.525397261561</v>
      </c>
      <c r="H14" s="8" t="s">
        <v>4</v>
      </c>
      <c r="I14" s="9">
        <f>G14*(1+$E$25/100)</f>
        <v>89950.587091713649</v>
      </c>
      <c r="J14" s="8" t="s">
        <v>4</v>
      </c>
      <c r="K14" s="51">
        <f>I14*(1+$E$25/100)</f>
        <v>91524.722365818641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92098.91333333333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-192571.61509917956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1520.4537537612553</v>
      </c>
      <c r="F19" s="8" t="s">
        <v>4</v>
      </c>
      <c r="G19" s="42">
        <f>(G17+G14)*($E$25/100)</f>
        <v>1547.0616944520775</v>
      </c>
      <c r="H19" s="8" t="s">
        <v>4</v>
      </c>
      <c r="I19" s="42">
        <f>(I17+I14)*($E$25/100)</f>
        <v>1574.1352741049891</v>
      </c>
      <c r="J19" s="8" t="s">
        <v>4</v>
      </c>
      <c r="K19" s="42">
        <f>SUM(K10:K14,K17:K18)*($E$25/100)</f>
        <v>96209.969810882001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-43697.00616697142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4322519.8696174854</v>
      </c>
      <c r="F21" s="38" t="s">
        <v>4</v>
      </c>
      <c r="G21" s="49">
        <f>SUM(G9:G20)</f>
        <v>4347724.6588332457</v>
      </c>
      <c r="H21" s="38" t="s">
        <v>4</v>
      </c>
      <c r="I21" s="49">
        <f>SUM(I9:I20)</f>
        <v>4373455.0281395009</v>
      </c>
      <c r="J21" s="38" t="s">
        <v>4</v>
      </c>
      <c r="K21" s="52">
        <f>SUM(K9:K20)</f>
        <v>5449752.8224998917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1325626.0333589814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1239372.0928835382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2733926.6754438593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5298924.8016863782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5">
        <v>32399.4126</v>
      </c>
      <c r="F13" s="17" t="s">
        <v>4</v>
      </c>
      <c r="G13" s="21">
        <v>4178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5">
        <v>1824191.63</v>
      </c>
      <c r="F14" s="17" t="s">
        <v>4</v>
      </c>
      <c r="G14" s="21">
        <v>1752455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5">
        <v>843050.18920000002</v>
      </c>
      <c r="F16" s="17" t="s">
        <v>4</v>
      </c>
      <c r="G16" s="21">
        <v>1028397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85388.768200000282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86883.071643500298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-10839092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-7593105.777777778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-3245986.222222222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-1081995.4074074074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33288</v>
      </c>
      <c r="F10" s="9">
        <f>E10/D10</f>
        <v>443.84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</v>
      </c>
      <c r="E11" s="21">
        <v>12084</v>
      </c>
      <c r="F11" s="9">
        <f t="shared" ref="F11:F14" si="0">E11/D11</f>
        <v>2416.8000000000002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10</v>
      </c>
      <c r="E12" s="21">
        <v>130197</v>
      </c>
      <c r="F12" s="9">
        <f t="shared" si="0"/>
        <v>13019.7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778038</v>
      </c>
      <c r="F13" s="9">
        <f t="shared" si="0"/>
        <v>10373.84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2705</v>
      </c>
      <c r="F14" s="9">
        <f t="shared" si="0"/>
        <v>36.06666666666667</v>
      </c>
      <c r="G14" s="17" t="s">
        <v>4</v>
      </c>
      <c r="H14" s="2"/>
    </row>
    <row r="15" spans="1:8" x14ac:dyDescent="0.25">
      <c r="A15" s="2"/>
      <c r="B15" s="91" t="s">
        <v>52</v>
      </c>
      <c r="C15" s="92"/>
      <c r="D15" s="92"/>
      <c r="E15" s="93"/>
      <c r="F15" s="15">
        <f>SUM(F10:F14)</f>
        <v>26290.246666666666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2807126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2754050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53076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-229051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-300000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70949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16117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10000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6117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2016'!F15</f>
        <v>26290.246666666666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64333.333333333328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-38043.086666666662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3801050.3849008204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850925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149704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78711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161967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1241307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75512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75512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-4836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-956312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-234031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-1195179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121640</v>
      </c>
      <c r="F28" s="25" t="s">
        <v>4</v>
      </c>
      <c r="G28" s="1">
        <f>IF(E28&lt;0,0,-E28)</f>
        <v>-121640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3871982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3871982</v>
      </c>
      <c r="F35" s="25" t="s">
        <v>4</v>
      </c>
      <c r="G35" s="12">
        <f>-E35</f>
        <v>-3871982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-192571.61509917956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134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0" t="s">
        <v>130</v>
      </c>
      <c r="G16" s="100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2017-09-13T12:54:06Z</dcterms:modified>
</cp:coreProperties>
</file>