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E15" i="13"/>
  <c r="F11" i="11"/>
  <c r="G21" i="22" l="1"/>
  <c r="I20" i="22"/>
  <c r="K17" i="22"/>
  <c r="I19" i="22"/>
  <c r="G30" i="13"/>
  <c r="I21" i="22" l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<sst xmlns="http://schemas.openxmlformats.org/spreadsheetml/2006/main" count="317" uniqueCount="142">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</sst>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2827688.0642991113</v>
      </c>
      <c r="F9" s="13" t="s">
        <v>4</v>
      </c>
      <c r="G9" s="48">
        <v>2841150.2073548161</v>
      </c>
      <c r="H9" s="13" t="s">
        <v>4</v>
      </c>
      <c r="I9" s="48">
        <v>2854913.1662779967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755284.95586163795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1001871.8327805107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1720397.8617668161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-115274.91835503808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164673.73866350023</v>
      </c>
      <c r="F14" s="8" t="s">
        <v>4</v>
      </c>
      <c r="G14" s="9">
        <f>E14*(1+$E$25/100)</f>
        <v>167555.52909011149</v>
      </c>
      <c r="H14" s="8" t="s">
        <v>4</v>
      </c>
      <c r="I14" s="9">
        <f>G14*(1+$E$25/100)</f>
        <v>170487.75084918845</v>
      </c>
      <c r="J14" s="8" t="s">
        <v>4</v>
      </c>
      <c r="K14" s="51">
        <f>I14*(1+$E$25/100)</f>
        <v>173471.28648904926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-41526.426666666666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-1265660.0716628637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2881.7904266112541</v>
      </c>
      <c r="F19" s="8" t="s">
        <v>4</v>
      </c>
      <c r="G19" s="42">
        <f>(G17+G14)*($E$25/100)</f>
        <v>2932.2217590769515</v>
      </c>
      <c r="H19" s="8" t="s">
        <v>4</v>
      </c>
      <c r="I19" s="42">
        <f>(I17+I14)*($E$25/100)</f>
        <v>2983.5356398607983</v>
      </c>
      <c r="J19" s="8" t="s">
        <v>4</v>
      </c>
      <c r="K19" s="42">
        <f>SUM(K10:K14,K17:K18)*($E$25/100)</f>
        <v>61875.642824502087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-28400.451651291292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2995243.5933892229</v>
      </c>
      <c r="F21" s="38" t="s">
        <v>4</v>
      </c>
      <c r="G21" s="49">
        <f>SUM(G9:G20)</f>
        <v>3011637.9582040049</v>
      </c>
      <c r="H21" s="38" t="s">
        <v>4</v>
      </c>
      <c r="I21" s="49">
        <f>SUM(I9:I20)</f>
        <v>3028384.4527670457</v>
      </c>
      <c r="J21" s="38" t="s">
        <v>4</v>
      </c>
      <c r="K21" s="52">
        <f>SUM(K9:K20)</f>
        <v>2262039.7113866564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716980.89035550074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951062.18270903674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1633148.36489506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3301191.4379595974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662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3910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1580268.0751999998</v>
      </c>
      <c r="F14" s="17" t="s">
        <v>4</v>
      </c>
      <c r="G14" s="21">
        <v>1769937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161841.51220000023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164673.73866350023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-5002993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-3513925.6216931217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-1489067.3783068783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-496355.79276895942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22393</v>
      </c>
      <c r="F10" s="9">
        <f>E10/D10</f>
        <v>298.57333333333332</v>
      </c>
      <c r="G10" s="17" t="s">
        <v>4</v>
      </c>
      <c r="H10" s="2"/>
    </row>
    <row r="11" spans="1:8" x14ac:dyDescent="0.25">
      <c r="A11" s="2"/>
      <c r="B11" s="43" t="s">
        <v>117</v>
      </c>
      <c r="C11" s="28">
        <v>2016</v>
      </c>
      <c r="D11" s="22">
        <v>75</v>
      </c>
      <c r="E11" s="21">
        <v>99900</v>
      </c>
      <c r="F11" s="9">
        <f t="shared" ref="F11" si="0">E11/D11</f>
        <v>1332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1630.5733333333333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1785344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1788450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-3106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-4051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-4000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-51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1630.5733333333333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-38369.426666666666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2578951.9283371363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687608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150944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73898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90000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1002450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210200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210200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-122293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-122293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1090357</v>
      </c>
      <c r="F28" s="25" t="s">
        <v>4</v>
      </c>
      <c r="G28" s="1">
        <f>IF(E28&lt;0,0,-E28)</f>
        <v>-1090357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2754255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2754255</v>
      </c>
      <c r="F35" s="25" t="s">
        <v>4</v>
      </c>
      <c r="G35" s="12">
        <f>-E35</f>
        <v>-2754255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-1265660.0716628637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2017-09-15T11:56:19Z</dcterms:modified>
</cp:coreProperties>
</file>