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2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<sst xmlns="http://schemas.openxmlformats.org/spreadsheetml/2006/main" count="317" uniqueCount="143">
  <si>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</si>
  <si>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</si>
  <si>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</si>
  <si>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</si>
  <si>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</si>
  <si>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</si>
  <si>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</si>
  <si>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</si>
  <si>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</si>
  <si>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</si>
  <si>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</si>
  <si>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</si>
  <si>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</si>
  <si>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</si>
  <si>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</si>
  <si>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</si>
  <si>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</si>
  <si>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</si>
  <si>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</si>
  <si>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</si>
  <si>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</si>
  <si>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</si>
  <si>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</si>
  <si>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</si>
  <si>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</si>
  <si>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</si>
  <si>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</si>
  <si>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</si>
  <si>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</si>
  <si>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</si>
  <si>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</si>
  <si>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</si>
  <si>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</si>
  <si>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</si>
  <si>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</si>
  <si>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</si>
  <si>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</si>
  <si>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</si>
  <si>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</si>
  <si>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</si>
  <si>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</si>
  <si>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</si>
  <si>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</si>
  <si>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</si>
  <si>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</si>
  <si>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</si>
  <si>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</si>
  <si>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</si>
  <si>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</si>
  <si>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</si>
  <si>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</si>
  <si>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</si>
  <si>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</si>
  <si>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</si>
  <si>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</si>
  <si>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</si>
  <si>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</si>
  <si>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</si>
  <si>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</si>
  <si>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</si>
  <si>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</si>
  <si>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</si>
  <si>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</si>
  <si>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</si>
  <si>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</si>
  <si>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</si>
  <si>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</si>
  <si>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</si>
  <si>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</si>
  <si>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</si>
  <si>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</si>
  <si>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</si>
  <si>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</si>
  <si>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</si>
  <si>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</si>
  <si>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</si>
  <si>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</si>
  <si>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</si>
  <si>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</si>
  <si>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</si>
  <si>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</si>
  <si>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</si>
  <si>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</si>
  <si>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</si>
  <si>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</si>
  <si>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</si>
  <si>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</si>
  <si>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</si>
  <si>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</si>
  <si>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</si>
  <si>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</si>
  <si>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</si>
  <si>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</si>
  <si>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</si>
  <si>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</si>
  <si>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</si>
  <si>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</si>
  <si>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</si>
  <si>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</si>
  <si>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</si>
  <si>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</si>
  <si>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</si>
  <si>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</si>
  <si>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</si>
  <si>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</si>
  <si>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</si>
  <si>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</si>
  <si>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</si>
  <si>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</si>
  <si>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</si>
  <si>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</si>
  <si>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</si>
  <si>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</si>
  <si>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</si>
  <si>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</si>
  <si>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</si>
  <si>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</si>
  <si>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 50mm &lt; Ledningsnet ≤ Ø110 mm</t>
  </si>
  <si>
    <t>Afregningsmålere, elektroniske &gt;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</si>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</sst>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5007759.1738501377</v>
      </c>
      <c r="F9" s="13" t="s">
        <v>4</v>
      </c>
      <c r="G9" s="48">
        <v>5040917.0180788981</v>
      </c>
      <c r="H9" s="13" t="s">
        <v>4</v>
      </c>
      <c r="I9" s="48">
        <v>5074646.7695449702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1108480.1826347837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956774.85294786107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3433305.4703739323</v>
      </c>
      <c r="L12" s="8" t="s">
        <v>4</v>
      </c>
      <c r="M12" s="2"/>
    </row>
    <row r="13" spans="1:13" x14ac:dyDescent="0.25">
      <c r="A13" s="2"/>
      <c r="B13" s="46" t="s">
        <v>142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-133879.14984650994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-426351.5862650004</v>
      </c>
      <c r="F14" s="8" t="s">
        <v>4</v>
      </c>
      <c r="G14" s="9">
        <f>E14*(1+$E$25/100)</f>
        <v>-433812.73902463791</v>
      </c>
      <c r="H14" s="8" t="s">
        <v>4</v>
      </c>
      <c r="I14" s="9">
        <f>G14*(1+$E$25/100)</f>
        <v>-441404.46195756912</v>
      </c>
      <c r="J14" s="8" t="s">
        <v>4</v>
      </c>
      <c r="K14" s="51">
        <f>I14*(1+$E$25/100)</f>
        <v>-449129.04004182661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-268187.98666666669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228327.53200426046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-7461.1527596375081</v>
      </c>
      <c r="F19" s="8" t="s">
        <v>4</v>
      </c>
      <c r="G19" s="42">
        <f>(G17+G14)*($E$25/100)</f>
        <v>-7591.722932931164</v>
      </c>
      <c r="H19" s="8" t="s">
        <v>4</v>
      </c>
      <c r="I19" s="42">
        <f>(I17+I14)*($E$25/100)</f>
        <v>-7724.5780842574604</v>
      </c>
      <c r="J19" s="8" t="s">
        <v>4</v>
      </c>
      <c r="K19" s="42">
        <f>SUM(K10:K14,K17:K18)*($E$25/100)</f>
        <v>86022.165531194216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-33407.974383520799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4573946.4348254995</v>
      </c>
      <c r="F21" s="38" t="s">
        <v>4</v>
      </c>
      <c r="G21" s="49">
        <f>SUM(G9:G20)</f>
        <v>4599512.5561213288</v>
      </c>
      <c r="H21" s="38" t="s">
        <v>4</v>
      </c>
      <c r="I21" s="49">
        <f>SUM(I9:I20)</f>
        <v>4625517.7295031436</v>
      </c>
      <c r="J21" s="38" t="s">
        <v>4</v>
      </c>
      <c r="K21" s="52">
        <f>SUM(K9:K20)</f>
        <v>4928306.0525535075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1052263.9198873553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908252.28360827884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3259186.3427265999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5219702.5462222341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119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120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121</v>
      </c>
      <c r="C12" s="96"/>
      <c r="D12" s="96"/>
      <c r="E12" s="55">
        <v>58232.870999999999</v>
      </c>
      <c r="F12" s="17" t="s">
        <v>4</v>
      </c>
      <c r="G12" s="21">
        <v>7439</v>
      </c>
      <c r="H12" s="17" t="s">
        <v>4</v>
      </c>
      <c r="I12" s="2"/>
    </row>
    <row r="13" spans="1:9" x14ac:dyDescent="0.25">
      <c r="A13" s="2"/>
      <c r="B13" s="95" t="s">
        <v>122</v>
      </c>
      <c r="C13" s="96"/>
      <c r="D13" s="96"/>
      <c r="E13" s="55">
        <v>32399.4126</v>
      </c>
      <c r="F13" s="17" t="s">
        <v>4</v>
      </c>
      <c r="G13" s="21">
        <v>7334</v>
      </c>
      <c r="H13" s="17" t="s">
        <v>4</v>
      </c>
      <c r="I13" s="2"/>
    </row>
    <row r="14" spans="1:9" x14ac:dyDescent="0.25">
      <c r="A14" s="2"/>
      <c r="B14" s="95" t="s">
        <v>123</v>
      </c>
      <c r="C14" s="96"/>
      <c r="D14" s="96"/>
      <c r="E14" s="55">
        <v>3109628.338</v>
      </c>
      <c r="F14" s="17" t="s">
        <v>4</v>
      </c>
      <c r="G14" s="21">
        <v>2766594</v>
      </c>
      <c r="H14" s="17" t="s">
        <v>4</v>
      </c>
      <c r="I14" s="2"/>
    </row>
    <row r="15" spans="1:9" x14ac:dyDescent="0.25">
      <c r="A15" s="2"/>
      <c r="B15" s="95" t="s">
        <v>124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125</v>
      </c>
      <c r="C16" s="96"/>
      <c r="D16" s="96"/>
      <c r="E16" s="55">
        <v>18053.136399999999</v>
      </c>
      <c r="F16" s="17" t="s">
        <v>4</v>
      </c>
      <c r="G16" s="21">
        <v>17928</v>
      </c>
      <c r="H16" s="17" t="s">
        <v>4</v>
      </c>
      <c r="I16" s="2"/>
    </row>
    <row r="17" spans="1:9" x14ac:dyDescent="0.25">
      <c r="A17" s="2"/>
      <c r="B17" s="95" t="s">
        <v>126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-419018.75800000038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-426351.5862650004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-2402688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-1705128.6216931217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-697559.37830687826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-232519.79276895942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118041</v>
      </c>
      <c r="F10" s="9">
        <f>E10/D10</f>
        <v>1573.88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10</v>
      </c>
      <c r="E11" s="21">
        <v>35818</v>
      </c>
      <c r="F11" s="9">
        <f t="shared" ref="F11" si="0">E11/D11</f>
        <v>3581.8</v>
      </c>
      <c r="G11" s="17" t="s">
        <v>4</v>
      </c>
      <c r="H11" s="2"/>
    </row>
    <row r="12" spans="1:8" x14ac:dyDescent="0.25">
      <c r="A12" s="2"/>
      <c r="B12" s="91" t="s">
        <v>52</v>
      </c>
      <c r="C12" s="92"/>
      <c r="D12" s="92"/>
      <c r="E12" s="93"/>
      <c r="F12" s="15">
        <f>SUM(F10:F11)</f>
        <v>5155.68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</sheetData>
  <sheetProtection password="DFE9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2828522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3079645</v>
      </c>
      <c r="H10" s="17" t="s">
        <v>4</v>
      </c>
      <c r="I10" s="2"/>
    </row>
    <row r="11" spans="1:9" x14ac:dyDescent="0.25">
      <c r="A11" s="2"/>
      <c r="B11" s="91" t="s">
        <v>134</v>
      </c>
      <c r="C11" s="92"/>
      <c r="D11" s="92"/>
      <c r="E11" s="92"/>
      <c r="F11" s="93"/>
      <c r="G11" s="15">
        <f>G9-G10</f>
        <v>-251123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446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-4000</v>
      </c>
      <c r="H16" s="17" t="s">
        <v>4</v>
      </c>
      <c r="I16" s="2"/>
    </row>
    <row r="17" spans="1:9" x14ac:dyDescent="0.25">
      <c r="A17" s="2"/>
      <c r="B17" s="91" t="s">
        <v>135</v>
      </c>
      <c r="C17" s="92"/>
      <c r="D17" s="92"/>
      <c r="E17" s="92"/>
      <c r="F17" s="93"/>
      <c r="G17" s="15">
        <f>G15-G16</f>
        <v>4446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136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137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2016'!F12</f>
        <v>5155.68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26666.666666666668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-21510.986666666668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5054221.5320042605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723303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82358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-16054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44333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833940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129000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129000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-153859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-153859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809081</v>
      </c>
      <c r="F28" s="25" t="s">
        <v>4</v>
      </c>
      <c r="G28" s="1">
        <f>IF(E28&lt;0,0,-E28)</f>
        <v>-809081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4006238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10575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4016813</v>
      </c>
      <c r="F35" s="25" t="s">
        <v>4</v>
      </c>
      <c r="G35" s="12">
        <f>-E35</f>
        <v>-4016813</v>
      </c>
      <c r="H35" s="25" t="s">
        <v>4</v>
      </c>
      <c r="I35" s="2"/>
    </row>
    <row r="36" spans="1:9" x14ac:dyDescent="0.25">
      <c r="A36" s="2"/>
      <c r="B36" s="91" t="s">
        <v>132</v>
      </c>
      <c r="C36" s="92"/>
      <c r="D36" s="92"/>
      <c r="E36" s="92"/>
      <c r="F36" s="93"/>
      <c r="G36" s="15">
        <f>$G$9+$G$28+$G$30+$G$35</f>
        <v>228327.53200426046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131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141</v>
      </c>
      <c r="C16" s="86"/>
      <c r="D16" s="86"/>
      <c r="E16" s="87"/>
      <c r="F16" s="100" t="s">
        <v>127</v>
      </c>
      <c r="G16" s="100"/>
      <c r="H16" s="2"/>
    </row>
    <row r="17" spans="1:8" x14ac:dyDescent="0.25">
      <c r="A17" s="2"/>
      <c r="B17" s="79" t="s">
        <v>139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129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2017-09-13T13:02:34Z</dcterms:modified>
</cp:coreProperties>
</file>