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3" i="11" l="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4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5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<sst xmlns="http://schemas.openxmlformats.org/spreadsheetml/2006/main" count="323" uniqueCount="145">
  <si>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</si>
  <si>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</si>
  <si>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</si>
  <si>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</si>
  <si>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</si>
  <si>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</si>
  <si>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</si>
  <si>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</si>
  <si>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</si>
  <si>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</si>
  <si>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</si>
  <si>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</si>
  <si>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</si>
  <si>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</si>
  <si>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</si>
  <si>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</si>
  <si>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</si>
  <si>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</si>
  <si>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</si>
  <si>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</si>
  <si>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</si>
  <si>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</si>
  <si>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</si>
  <si>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</si>
  <si>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</si>
  <si>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</si>
  <si>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</si>
  <si>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</si>
  <si>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</si>
  <si>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</si>
  <si>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</si>
  <si>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</si>
  <si>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</si>
  <si>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</si>
  <si>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</si>
  <si>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</si>
  <si>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</si>
  <si>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</si>
  <si>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</si>
  <si>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</si>
  <si>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</si>
  <si>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</si>
  <si>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</si>
  <si>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</si>
  <si>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</si>
  <si>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</si>
  <si>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</si>
  <si>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</si>
  <si>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</si>
  <si>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</si>
  <si>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</si>
  <si>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</si>
  <si>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</si>
  <si>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</si>
  <si>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</si>
  <si>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</si>
  <si>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</si>
  <si>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</si>
  <si>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</si>
  <si>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</si>
  <si>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</si>
  <si>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</si>
  <si>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</si>
  <si>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</si>
  <si>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</si>
  <si>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</si>
  <si>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</si>
  <si>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</si>
  <si>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</si>
  <si>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</si>
  <si>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</si>
  <si>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</si>
  <si>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</si>
  <si>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</si>
  <si>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</si>
  <si>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</si>
  <si>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</si>
  <si>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</si>
  <si>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</si>
  <si>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</si>
  <si>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</si>
  <si>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</si>
  <si>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</si>
  <si>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</si>
  <si>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</si>
  <si>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</si>
  <si>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</si>
  <si>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</si>
  <si>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</si>
  <si>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</si>
  <si>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</si>
  <si>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</si>
  <si>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</si>
  <si>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</si>
  <si>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</si>
  <si>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</si>
  <si>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</si>
  <si>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</si>
  <si>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</si>
  <si>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</si>
  <si>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</si>
  <si>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</si>
  <si>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</si>
  <si>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</si>
  <si>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</si>
  <si>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</si>
  <si>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</si>
  <si>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</si>
  <si>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</si>
  <si>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</si>
  <si>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</si>
  <si>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</si>
  <si>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</si>
  <si>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</si>
  <si>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</si>
  <si>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</si>
  <si>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</si>
  <si>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Filteranlæg, trykfiltre, dobbelt filtrering</t>
  </si>
  <si>
    <t>Afregningsmålere, elektroniske ≤ Ø 110mm (Qn 10)</t>
  </si>
  <si>
    <t>Ø 50mm &lt; Ledningsnet ≤ Ø110 mm</t>
  </si>
  <si>
    <t>Ventiler på ledningsnet ≤ Ø50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</si>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</sst>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140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6761704.8721398022</v>
      </c>
      <c r="F9" s="13" t="s">
        <v>4</v>
      </c>
      <c r="G9" s="48">
        <v>6789848.9358783159</v>
      </c>
      <c r="H9" s="13" t="s">
        <v>4</v>
      </c>
      <c r="I9" s="48">
        <v>6818616.9985228581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1583536.3406925593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2165618.9040585947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3573417.2022583955</v>
      </c>
      <c r="L12" s="8" t="s">
        <v>4</v>
      </c>
      <c r="M12" s="2"/>
    </row>
    <row r="13" spans="1:13" x14ac:dyDescent="0.25">
      <c r="A13" s="2"/>
      <c r="B13" s="46" t="s">
        <v>144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-236654.18967417206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-97633.978271499902</v>
      </c>
      <c r="F14" s="8" t="s">
        <v>4</v>
      </c>
      <c r="G14" s="9">
        <f>E14*(1+$E$25/100)</f>
        <v>-99342.572891251155</v>
      </c>
      <c r="H14" s="8" t="s">
        <v>4</v>
      </c>
      <c r="I14" s="9">
        <f>G14*(1+$E$25/100)</f>
        <v>-101081.06791684806</v>
      </c>
      <c r="J14" s="8" t="s">
        <v>4</v>
      </c>
      <c r="K14" s="51">
        <f>I14*(1+$E$25/100)</f>
        <v>-102849.9866053929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30718.426666666666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1555437.8578794133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-1708.5946197512485</v>
      </c>
      <c r="F19" s="8" t="s">
        <v>4</v>
      </c>
      <c r="G19" s="42">
        <f>(G17+G14)*($E$25/100)</f>
        <v>-1738.4950255968954</v>
      </c>
      <c r="H19" s="8" t="s">
        <v>4</v>
      </c>
      <c r="I19" s="42">
        <f>(I17+I14)*($E$25/100)</f>
        <v>-1768.9186885448412</v>
      </c>
      <c r="J19" s="8" t="s">
        <v>4</v>
      </c>
      <c r="K19" s="42">
        <f>SUM(K10:K14,K17:K18)*($E$25/100)</f>
        <v>122203.69473777476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-60757.487000194102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6662362.299248551</v>
      </c>
      <c r="F21" s="38" t="s">
        <v>4</v>
      </c>
      <c r="G21" s="49">
        <f>SUM(G9:G20)</f>
        <v>6688767.8679614682</v>
      </c>
      <c r="H21" s="38" t="s">
        <v>4</v>
      </c>
      <c r="I21" s="49">
        <f>SUM(I9:I20)</f>
        <v>6715767.0119174654</v>
      </c>
      <c r="J21" s="38" t="s">
        <v>4</v>
      </c>
      <c r="K21" s="52">
        <f>SUM(K9:K20)</f>
        <v>8630670.7630136479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1503227.737622292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2055790.1464239918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3392192.3472764594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6951210.231322743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121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122</v>
      </c>
      <c r="C11" s="96"/>
      <c r="D11" s="96"/>
      <c r="E11" s="55">
        <v>8329.2281999999996</v>
      </c>
      <c r="F11" s="17" t="s">
        <v>4</v>
      </c>
      <c r="G11" s="21">
        <v>8644</v>
      </c>
      <c r="H11" s="17" t="s">
        <v>4</v>
      </c>
      <c r="I11" s="2"/>
    </row>
    <row r="12" spans="1:9" x14ac:dyDescent="0.25">
      <c r="A12" s="2"/>
      <c r="B12" s="95" t="s">
        <v>123</v>
      </c>
      <c r="C12" s="96"/>
      <c r="D12" s="96"/>
      <c r="E12" s="55">
        <v>205040.8726</v>
      </c>
      <c r="F12" s="17" t="s">
        <v>4</v>
      </c>
      <c r="G12" s="21">
        <v>260052</v>
      </c>
      <c r="H12" s="17" t="s">
        <v>4</v>
      </c>
      <c r="I12" s="2"/>
    </row>
    <row r="13" spans="1:9" x14ac:dyDescent="0.25">
      <c r="A13" s="2"/>
      <c r="B13" s="95" t="s">
        <v>124</v>
      </c>
      <c r="C13" s="96"/>
      <c r="D13" s="96"/>
      <c r="E13" s="55">
        <v>32366.538</v>
      </c>
      <c r="F13" s="17" t="s">
        <v>4</v>
      </c>
      <c r="G13" s="21">
        <v>7188</v>
      </c>
      <c r="H13" s="17" t="s">
        <v>4</v>
      </c>
      <c r="I13" s="2"/>
    </row>
    <row r="14" spans="1:9" x14ac:dyDescent="0.25">
      <c r="A14" s="2"/>
      <c r="B14" s="95" t="s">
        <v>125</v>
      </c>
      <c r="C14" s="96"/>
      <c r="D14" s="96"/>
      <c r="E14" s="55">
        <v>3103915.1310000001</v>
      </c>
      <c r="F14" s="17" t="s">
        <v>4</v>
      </c>
      <c r="G14" s="21">
        <v>2977813</v>
      </c>
      <c r="H14" s="17" t="s">
        <v>4</v>
      </c>
      <c r="I14" s="2"/>
    </row>
    <row r="15" spans="1:9" x14ac:dyDescent="0.25">
      <c r="A15" s="2"/>
      <c r="B15" s="95" t="s">
        <v>126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127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128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-95954.769799999893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-97633.978271499902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-1039981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-733021.62169312174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-306959.37830687826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-102319.79276895942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25</v>
      </c>
      <c r="E10" s="21">
        <v>924670</v>
      </c>
      <c r="F10" s="9">
        <f>E10/D10</f>
        <v>36986.800000000003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10</v>
      </c>
      <c r="E11" s="21">
        <v>163386</v>
      </c>
      <c r="F11" s="9">
        <f t="shared" ref="F11:F14" si="0">E11/D11</f>
        <v>16338.6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272090</v>
      </c>
      <c r="F12" s="9">
        <f t="shared" si="0"/>
        <v>3627.8666666666668</v>
      </c>
      <c r="G12" s="17" t="s">
        <v>4</v>
      </c>
      <c r="H12" s="2"/>
    </row>
    <row r="13" spans="1:8" x14ac:dyDescent="0.25">
      <c r="A13" s="2"/>
      <c r="B13" s="43" t="s">
        <v>119</v>
      </c>
      <c r="C13" s="28">
        <v>2016</v>
      </c>
      <c r="D13" s="22">
        <v>75</v>
      </c>
      <c r="E13" s="21">
        <v>141038</v>
      </c>
      <c r="F13" s="9">
        <f t="shared" si="0"/>
        <v>1880.5066666666667</v>
      </c>
      <c r="G13" s="17" t="s">
        <v>4</v>
      </c>
      <c r="H13" s="2"/>
    </row>
    <row r="14" spans="1:8" x14ac:dyDescent="0.25">
      <c r="A14" s="2"/>
      <c r="B14" s="43" t="s">
        <v>120</v>
      </c>
      <c r="C14" s="28">
        <v>2016</v>
      </c>
      <c r="D14" s="22">
        <v>25</v>
      </c>
      <c r="E14" s="21">
        <v>803708</v>
      </c>
      <c r="F14" s="9">
        <f t="shared" si="0"/>
        <v>32148.32</v>
      </c>
      <c r="G14" s="17" t="s">
        <v>4</v>
      </c>
      <c r="H14" s="2"/>
    </row>
    <row r="15" spans="1:8" x14ac:dyDescent="0.25">
      <c r="A15" s="2"/>
      <c r="B15" s="91" t="s">
        <v>52</v>
      </c>
      <c r="C15" s="92"/>
      <c r="D15" s="92"/>
      <c r="E15" s="93"/>
      <c r="F15" s="15">
        <f>SUM(F10:F14)</f>
        <v>90982.093333333338</v>
      </c>
      <c r="G15" s="16" t="s">
        <v>4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</sheetData>
  <sheetProtection password="DFE9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3273506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3295500</v>
      </c>
      <c r="H10" s="17" t="s">
        <v>4</v>
      </c>
      <c r="I10" s="2"/>
    </row>
    <row r="11" spans="1:9" x14ac:dyDescent="0.25">
      <c r="A11" s="2"/>
      <c r="B11" s="91" t="s">
        <v>136</v>
      </c>
      <c r="C11" s="92"/>
      <c r="D11" s="92"/>
      <c r="E11" s="92"/>
      <c r="F11" s="93"/>
      <c r="G11" s="15">
        <f>G9-G10</f>
        <v>-21994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25897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27500</v>
      </c>
      <c r="H16" s="17" t="s">
        <v>4</v>
      </c>
      <c r="I16" s="2"/>
    </row>
    <row r="17" spans="1:9" x14ac:dyDescent="0.25">
      <c r="A17" s="2"/>
      <c r="B17" s="91" t="s">
        <v>137</v>
      </c>
      <c r="C17" s="92"/>
      <c r="D17" s="92"/>
      <c r="E17" s="92"/>
      <c r="F17" s="93"/>
      <c r="G17" s="15">
        <f>G15-G16</f>
        <v>-1603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138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139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139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2016'!F15</f>
        <v>90982.093333333338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36666.666666666672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54315.426666666666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7585039.8578794133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1557271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235924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144087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122333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2059615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568620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568620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-455234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-2304892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-40000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-2800126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-171891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177886</v>
      </c>
      <c r="F30" s="25" t="s">
        <v>4</v>
      </c>
      <c r="G30" s="12">
        <f>-$E$30</f>
        <v>-177886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5704898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146818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5851716</v>
      </c>
      <c r="F35" s="25" t="s">
        <v>4</v>
      </c>
      <c r="G35" s="12">
        <f>-E35</f>
        <v>-5851716</v>
      </c>
      <c r="H35" s="25" t="s">
        <v>4</v>
      </c>
      <c r="I35" s="2"/>
    </row>
    <row r="36" spans="1:9" x14ac:dyDescent="0.25">
      <c r="A36" s="2"/>
      <c r="B36" s="91" t="s">
        <v>134</v>
      </c>
      <c r="C36" s="92"/>
      <c r="D36" s="92"/>
      <c r="E36" s="92"/>
      <c r="F36" s="93"/>
      <c r="G36" s="15">
        <f>$G$9+$G$28+$G$30+$G$35</f>
        <v>1555437.8578794133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132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133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143</v>
      </c>
      <c r="C16" s="86"/>
      <c r="D16" s="86"/>
      <c r="E16" s="87"/>
      <c r="F16" s="100" t="s">
        <v>129</v>
      </c>
      <c r="G16" s="100"/>
      <c r="H16" s="2"/>
    </row>
    <row r="17" spans="1:8" x14ac:dyDescent="0.25">
      <c r="A17" s="2"/>
      <c r="B17" s="79" t="s">
        <v>141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130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131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2017-09-13T12:57:02Z</dcterms:modified>
</cp:coreProperties>
</file>