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4" i="11" l="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5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6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<sst xmlns="http://schemas.openxmlformats.org/spreadsheetml/2006/main" count="325" uniqueCount="147">
  <si>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</si>
  <si>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</si>
  <si>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</si>
  <si>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</si>
  <si>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</si>
  <si>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</si>
  <si>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</si>
  <si>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</si>
  <si>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</si>
  <si>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</si>
  <si>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</si>
  <si>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</si>
  <si>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</si>
  <si>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</si>
  <si>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</si>
  <si>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</si>
  <si>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</si>
  <si>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</si>
  <si>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</si>
  <si>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</si>
  <si>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</si>
  <si>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</si>
  <si>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</si>
  <si>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</si>
  <si>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</si>
  <si>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</si>
  <si>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</si>
  <si>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</si>
  <si>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</si>
  <si>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</si>
  <si>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</si>
  <si>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</si>
  <si>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</si>
  <si>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</si>
  <si>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</si>
  <si>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</si>
  <si>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</si>
  <si>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</si>
  <si>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</si>
  <si>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</si>
  <si>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</si>
  <si>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</si>
  <si>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</si>
  <si>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</si>
  <si>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</si>
  <si>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</si>
  <si>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</si>
  <si>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</si>
  <si>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</si>
  <si>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</si>
  <si>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</si>
  <si>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</si>
  <si>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</si>
  <si>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</si>
  <si>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</si>
  <si>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</si>
  <si>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</si>
  <si>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</si>
  <si>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</si>
  <si>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</si>
  <si>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</si>
  <si>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</si>
  <si>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</si>
  <si>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</si>
  <si>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</si>
  <si>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</si>
  <si>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</si>
  <si>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</si>
  <si>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</si>
  <si>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</si>
  <si>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</si>
  <si>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</si>
  <si>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</si>
  <si>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</si>
  <si>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</si>
  <si>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</si>
  <si>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</si>
  <si>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</si>
  <si>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</si>
  <si>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</si>
  <si>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</si>
  <si>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</si>
  <si>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</si>
  <si>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</si>
  <si>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</si>
  <si>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</si>
  <si>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</si>
  <si>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</si>
  <si>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</si>
  <si>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</si>
  <si>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</si>
  <si>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</si>
  <si>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</si>
  <si>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</si>
  <si>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</si>
  <si>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</si>
  <si>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</si>
  <si>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</si>
  <si>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</si>
  <si>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</si>
  <si>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</si>
  <si>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</si>
  <si>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</si>
  <si>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</si>
  <si>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</si>
  <si>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</si>
  <si>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</si>
  <si>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</si>
  <si>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</si>
  <si>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</si>
  <si>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</si>
  <si>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</si>
  <si>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</si>
  <si>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</si>
  <si>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</si>
  <si>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</si>
  <si>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</si>
  <si>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 50mm &lt; Ledningsnet ≤ Ø110 mm</t>
  </si>
  <si>
    <t>Styretavle</t>
  </si>
  <si>
    <t>Kompressor</t>
  </si>
  <si>
    <t>Fejemaskine</t>
  </si>
  <si>
    <t>Computer</t>
  </si>
  <si>
    <t>Stålmåttehegn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</si>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</sst>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142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2068983.6271779197</v>
      </c>
      <c r="F9" s="13" t="s">
        <v>4</v>
      </c>
      <c r="G9" s="48">
        <v>2076880.0585436146</v>
      </c>
      <c r="H9" s="13" t="s">
        <v>4</v>
      </c>
      <c r="I9" s="48">
        <v>2085026.1952557629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952422.21620557259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1136817.8953568803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1357655.1461404497</v>
      </c>
      <c r="L12" s="8" t="s">
        <v>4</v>
      </c>
      <c r="M12" s="2"/>
    </row>
    <row r="13" spans="1:13" x14ac:dyDescent="0.25">
      <c r="A13" s="2"/>
      <c r="B13" s="46" t="s">
        <v>146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-132652.28812820022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-4594.5444489999181</v>
      </c>
      <c r="F14" s="8" t="s">
        <v>4</v>
      </c>
      <c r="G14" s="9">
        <f>E14*(1+$E$25/100)</f>
        <v>-4674.9489768574167</v>
      </c>
      <c r="H14" s="8" t="s">
        <v>4</v>
      </c>
      <c r="I14" s="9">
        <f>G14*(1+$E$25/100)</f>
        <v>-4756.7605839524222</v>
      </c>
      <c r="J14" s="8" t="s">
        <v>4</v>
      </c>
      <c r="K14" s="51">
        <f>I14*(1+$E$25/100)</f>
        <v>-4840.0038941715902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16206.900000000001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-839918.16704086075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-80.404527857498579</v>
      </c>
      <c r="F19" s="8" t="s">
        <v>4</v>
      </c>
      <c r="G19" s="42">
        <f>(G17+G14)*($E$25/100)</f>
        <v>-81.811607095004803</v>
      </c>
      <c r="H19" s="8" t="s">
        <v>4</v>
      </c>
      <c r="I19" s="42">
        <f>(I17+I14)*($E$25/100)</f>
        <v>-83.243310219167398</v>
      </c>
      <c r="J19" s="8" t="s">
        <v>4</v>
      </c>
      <c r="K19" s="42">
        <f>SUM(K10:K14,K17:K18)*($E$25/100)</f>
        <v>57914.551899409285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-33844.077875853989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2064308.6782010624</v>
      </c>
      <c r="F21" s="38" t="s">
        <v>4</v>
      </c>
      <c r="G21" s="49">
        <f>SUM(G9:G20)</f>
        <v>2072123.2979596623</v>
      </c>
      <c r="H21" s="38" t="s">
        <v>4</v>
      </c>
      <c r="I21" s="49">
        <f>SUM(I9:I20)</f>
        <v>2080186.1913615912</v>
      </c>
      <c r="J21" s="38" t="s">
        <v>4</v>
      </c>
      <c r="K21" s="52">
        <f>SUM(K9:K20)</f>
        <v>2509762.1726632249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904120.38962222706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1079164.4934264491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1288802.0447395598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3272086.9277882362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123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124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125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126</v>
      </c>
      <c r="C13" s="96"/>
      <c r="D13" s="96"/>
      <c r="E13" s="55">
        <v>32399.4126</v>
      </c>
      <c r="F13" s="17" t="s">
        <v>4</v>
      </c>
      <c r="G13" s="21">
        <v>2774</v>
      </c>
      <c r="H13" s="17" t="s">
        <v>4</v>
      </c>
      <c r="I13" s="2"/>
    </row>
    <row r="14" spans="1:9" x14ac:dyDescent="0.25">
      <c r="A14" s="2"/>
      <c r="B14" s="95" t="s">
        <v>127</v>
      </c>
      <c r="C14" s="96"/>
      <c r="D14" s="96"/>
      <c r="E14" s="55">
        <v>1240240.1102</v>
      </c>
      <c r="F14" s="17" t="s">
        <v>4</v>
      </c>
      <c r="G14" s="21">
        <v>1265350</v>
      </c>
      <c r="H14" s="17" t="s">
        <v>4</v>
      </c>
      <c r="I14" s="2"/>
    </row>
    <row r="15" spans="1:9" x14ac:dyDescent="0.25">
      <c r="A15" s="2"/>
      <c r="B15" s="95" t="s">
        <v>128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129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130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-4515.5227999999188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-4594.5444489999181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-11515221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-8040885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-3474336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-1158112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196350</v>
      </c>
      <c r="F10" s="9">
        <f>E10/D10</f>
        <v>2618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10</v>
      </c>
      <c r="E11" s="21">
        <v>144825</v>
      </c>
      <c r="F11" s="9">
        <f t="shared" ref="F11:F15" si="0">E11/D11</f>
        <v>14482.5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10</v>
      </c>
      <c r="E12" s="21">
        <v>3515</v>
      </c>
      <c r="F12" s="9">
        <f t="shared" si="0"/>
        <v>351.5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10</v>
      </c>
      <c r="E13" s="21">
        <v>2987</v>
      </c>
      <c r="F13" s="9">
        <f t="shared" si="0"/>
        <v>298.7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10</v>
      </c>
      <c r="E14" s="21">
        <v>7080</v>
      </c>
      <c r="F14" s="9">
        <f t="shared" si="0"/>
        <v>708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75</v>
      </c>
      <c r="E15" s="21">
        <v>41415</v>
      </c>
      <c r="F15" s="9">
        <f t="shared" si="0"/>
        <v>552.20000000000005</v>
      </c>
      <c r="G15" s="17" t="s">
        <v>4</v>
      </c>
      <c r="H15" s="2"/>
    </row>
    <row r="16" spans="1:8" x14ac:dyDescent="0.25">
      <c r="A16" s="2"/>
      <c r="B16" s="91" t="s">
        <v>52</v>
      </c>
      <c r="C16" s="92"/>
      <c r="D16" s="92"/>
      <c r="E16" s="93"/>
      <c r="F16" s="15">
        <f>SUM(F10:F15)</f>
        <v>19010.900000000001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137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1299547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1318400</v>
      </c>
      <c r="H10" s="17" t="s">
        <v>4</v>
      </c>
      <c r="I10" s="2"/>
    </row>
    <row r="11" spans="1:9" x14ac:dyDescent="0.25">
      <c r="A11" s="2"/>
      <c r="B11" s="91" t="s">
        <v>138</v>
      </c>
      <c r="C11" s="92"/>
      <c r="D11" s="92"/>
      <c r="E11" s="92"/>
      <c r="F11" s="93"/>
      <c r="G11" s="15">
        <f>G9-G10</f>
        <v>-18853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139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5049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-11000</v>
      </c>
      <c r="H16" s="17" t="s">
        <v>4</v>
      </c>
      <c r="I16" s="2"/>
    </row>
    <row r="17" spans="1:9" x14ac:dyDescent="0.25">
      <c r="A17" s="2"/>
      <c r="B17" s="91" t="s">
        <v>139</v>
      </c>
      <c r="C17" s="92"/>
      <c r="D17" s="92"/>
      <c r="E17" s="92"/>
      <c r="F17" s="93"/>
      <c r="G17" s="15">
        <f>G15-G16</f>
        <v>16049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140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140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141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141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2016'!F16</f>
        <v>19010.900000000001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19010.900000000001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1608792.8329591393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749080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261354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6468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32399.999999999996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1049302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68010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68010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-464182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-464182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653130</v>
      </c>
      <c r="F28" s="25" t="s">
        <v>4</v>
      </c>
      <c r="G28" s="1">
        <f>IF(E28&lt;0,0,-E28)</f>
        <v>-653130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1795581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1795581</v>
      </c>
      <c r="F35" s="25" t="s">
        <v>4</v>
      </c>
      <c r="G35" s="12">
        <f>-E35</f>
        <v>-1795581</v>
      </c>
      <c r="H35" s="25" t="s">
        <v>4</v>
      </c>
      <c r="I35" s="2"/>
    </row>
    <row r="36" spans="1:9" x14ac:dyDescent="0.25">
      <c r="A36" s="2"/>
      <c r="B36" s="91" t="s">
        <v>136</v>
      </c>
      <c r="C36" s="92"/>
      <c r="D36" s="92"/>
      <c r="E36" s="92"/>
      <c r="F36" s="93"/>
      <c r="G36" s="15">
        <f>$G$9+$G$28+$G$30+$G$35</f>
        <v>-839918.16704086075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135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145</v>
      </c>
      <c r="C16" s="86"/>
      <c r="D16" s="86"/>
      <c r="E16" s="87"/>
      <c r="F16" s="100" t="s">
        <v>131</v>
      </c>
      <c r="G16" s="100"/>
      <c r="H16" s="2"/>
    </row>
    <row r="17" spans="1:8" x14ac:dyDescent="0.25">
      <c r="A17" s="2"/>
      <c r="B17" s="79" t="s">
        <v>143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133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2017-09-13T12:57:57Z</dcterms:modified>
</cp:coreProperties>
</file>