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l="1"/>
  <c r="E20" i="22" s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<sst xmlns="http://schemas.openxmlformats.org/spreadsheetml/2006/main" count="325" uniqueCount="147">
  <si>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</si>
  <si>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</si>
  <si>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</si>
  <si>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</si>
  <si>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</si>
  <si>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</si>
  <si>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</si>
  <si>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</si>
  <si>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</si>
  <si>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</si>
  <si>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</si>
  <si>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</si>
  <si>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</si>
  <si>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</si>
  <si>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</si>
  <si>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</si>
  <si>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</si>
  <si>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</si>
  <si>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</si>
  <si>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</si>
  <si>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</si>
  <si>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</si>
  <si>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</si>
  <si>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</si>
  <si>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</si>
  <si>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</si>
  <si>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</si>
  <si>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</si>
  <si>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</si>
  <si>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</si>
  <si>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</si>
  <si>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</si>
  <si>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</si>
  <si>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</si>
  <si>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</si>
  <si>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</si>
  <si>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</si>
  <si>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</si>
  <si>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</si>
  <si>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</si>
  <si>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</si>
  <si>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</si>
  <si>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</si>
  <si>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</si>
  <si>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</si>
  <si>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</si>
  <si>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</si>
  <si>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</si>
  <si>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</si>
  <si>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</si>
  <si>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</si>
  <si>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</si>
  <si>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</si>
  <si>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</si>
  <si>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</si>
  <si>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</si>
  <si>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</si>
  <si>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</si>
  <si>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</si>
  <si>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</si>
  <si>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</si>
  <si>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</si>
  <si>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</si>
  <si>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</si>
  <si>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</si>
  <si>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</si>
  <si>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</si>
  <si>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</si>
  <si>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</si>
  <si>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</si>
  <si>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</si>
  <si>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</si>
  <si>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</si>
  <si>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</si>
  <si>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</si>
  <si>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</si>
  <si>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</si>
  <si>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</si>
  <si>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</si>
  <si>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</si>
  <si>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</si>
  <si>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</si>
  <si>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</si>
  <si>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</si>
  <si>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</si>
  <si>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</si>
  <si>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</si>
  <si>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</si>
  <si>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</si>
  <si>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</si>
  <si>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</si>
  <si>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</si>
  <si>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</si>
  <si>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</si>
  <si>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</si>
  <si>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</si>
  <si>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</si>
  <si>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</si>
  <si>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</si>
  <si>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</si>
  <si>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</si>
  <si>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</si>
  <si>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</si>
  <si>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</si>
  <si>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</si>
  <si>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</si>
  <si>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</si>
  <si>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</si>
  <si>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</si>
  <si>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</si>
  <si>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</si>
  <si>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</si>
  <si>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</si>
  <si>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</si>
  <si>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</si>
  <si>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</si>
  <si>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</si>
  <si>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</si>
  <si>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Arbejdsplads</t>
  </si>
  <si>
    <t>Ø110 mm &lt; Ledningsnet ≤ Ø 250 mm</t>
  </si>
  <si>
    <t>Ø 250 mm &lt; Ledningsnet ≤ Ø 500mm</t>
  </si>
  <si>
    <t>Ventiler på ledningsnet ≤ Ø50 mm</t>
  </si>
  <si>
    <t>SRO-brønd/kvarterbrønd/sektionsbrønd,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</si>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</sst>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3332146.2740482297</v>
      </c>
      <c r="F9" s="13" t="s">
        <v>4</v>
      </c>
      <c r="G9" s="48">
        <v>3406718.5639257161</v>
      </c>
      <c r="H9" s="13" t="s">
        <v>4</v>
      </c>
      <c r="I9" s="48">
        <v>3415849.2654117155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1001640.4029435173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1199457.984061263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1462667.4752006489</v>
      </c>
      <c r="L12" s="8" t="s">
        <v>4</v>
      </c>
      <c r="M12" s="2"/>
    </row>
    <row r="13" spans="1:13" x14ac:dyDescent="0.25">
      <c r="A13" s="2"/>
      <c r="B13" s="44" t="s">
        <v>146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-137470.39705040111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-53787.122850999905</v>
      </c>
      <c r="F14" s="8" t="s">
        <v>4</v>
      </c>
      <c r="G14" s="9">
        <f>E14*(1+$E$25/100)</f>
        <v>-54728.39750089241</v>
      </c>
      <c r="H14" s="8" t="s">
        <v>4</v>
      </c>
      <c r="I14" s="9">
        <f>G14*(1+$E$25/100)</f>
        <v>-55686.144457158029</v>
      </c>
      <c r="J14" s="8" t="s">
        <v>4</v>
      </c>
      <c r="K14" s="51">
        <f>I14*(1+$E$25/100)</f>
        <v>-56660.6519851583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-82055.48000000001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-42962.885402879212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-941.27464989249847</v>
      </c>
      <c r="F19" s="8" t="s">
        <v>4</v>
      </c>
      <c r="G19" s="42">
        <f>(G17+G14)*($E$25/100)</f>
        <v>-957.74695626561731</v>
      </c>
      <c r="H19" s="8" t="s">
        <v>4</v>
      </c>
      <c r="I19" s="42">
        <f>(I17+I14)*($E$25/100)</f>
        <v>-974.50752800026555</v>
      </c>
      <c r="J19" s="8" t="s">
        <v>4</v>
      </c>
      <c r="K19" s="42">
        <f>SUM(K10:K14,K17:K18)*($E$25/100)</f>
        <v>60718.609230472735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-35695.605156235884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3277417.8765473375</v>
      </c>
      <c r="F21" s="38" t="s">
        <v>4</v>
      </c>
      <c r="G21" s="49">
        <f>SUM(G9:G20)</f>
        <v>3351032.4194685579</v>
      </c>
      <c r="H21" s="38" t="s">
        <v>4</v>
      </c>
      <c r="I21" s="49">
        <f>SUM(I9:I20)</f>
        <v>3359188.6134265573</v>
      </c>
      <c r="J21" s="38" t="s">
        <v>4</v>
      </c>
      <c r="K21" s="52">
        <f>SUM(K9:K20)</f>
        <v>3369639.4518412277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950842.48977156391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1138627.8075341424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1388488.7028724398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3477959.0001781462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0</v>
      </c>
      <c r="F11" s="17" t="s">
        <v>4</v>
      </c>
      <c r="G11" s="21">
        <v>31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3120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1338676.6246</v>
      </c>
      <c r="F14" s="17" t="s">
        <v>4</v>
      </c>
      <c r="G14" s="21">
        <v>1315063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-52862.037199999904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-53787.122850999905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-733481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-667772.98571428575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-65708.014285714249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-65708.014285714249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306891</v>
      </c>
      <c r="F10" s="9">
        <f>E10/D10</f>
        <v>30689.1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14739</v>
      </c>
      <c r="F11" s="9">
        <f t="shared" ref="F11:F15" si="0">E11/D11</f>
        <v>1473.9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492328</v>
      </c>
      <c r="F12" s="9">
        <f t="shared" si="0"/>
        <v>6564.373333333333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379588</v>
      </c>
      <c r="F13" s="9">
        <f t="shared" si="0"/>
        <v>5061.1733333333332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460330</v>
      </c>
      <c r="F14" s="9">
        <f t="shared" si="0"/>
        <v>6137.7333333333336</v>
      </c>
      <c r="G14" s="17" t="s">
        <v>4</v>
      </c>
      <c r="H14" s="2"/>
    </row>
    <row r="15" spans="1:8" ht="26.25" x14ac:dyDescent="0.25">
      <c r="A15" s="2"/>
      <c r="B15" s="43" t="s">
        <v>122</v>
      </c>
      <c r="C15" s="28">
        <v>2016</v>
      </c>
      <c r="D15" s="22">
        <v>50</v>
      </c>
      <c r="E15" s="21">
        <v>174812</v>
      </c>
      <c r="F15" s="9">
        <f t="shared" si="0"/>
        <v>3496.24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53422.52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1351242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1486810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-135568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90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90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53422.52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53422.52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2935603.1145971208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931156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45091.524999999994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54129.399999999994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34621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1064997.925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-1828688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-1828688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-763690.07499999995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2946331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32235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2978566</v>
      </c>
      <c r="F35" s="25" t="s">
        <v>4</v>
      </c>
      <c r="G35" s="12">
        <f>-E35</f>
        <v>-2978566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-42962.885402879212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2017-09-13T12:58:22Z</dcterms:modified>
</cp:coreProperties>
</file>