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G20" i="22" l="1"/>
  <c r="I17" i="22"/>
  <c r="G18" i="19"/>
  <c r="G19" i="19" s="1"/>
  <c r="E14" i="22" s="1"/>
  <c r="G12" i="7"/>
  <c r="G14" i="22" l="1"/>
  <c r="E19" i="22"/>
  <c r="E21" i="22"/>
  <c r="K17" i="22"/>
  <c r="I20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<sst xmlns="http://schemas.openxmlformats.org/spreadsheetml/2006/main" count="315" uniqueCount="142">
  <si>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</si>
  <si>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</si>
  <si>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</si>
  <si>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</si>
  <si>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</si>
  <si>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</si>
  <si>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</si>
  <si>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</si>
  <si>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</si>
  <si>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</si>
  <si>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</si>
  <si>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</si>
  <si>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</si>
  <si>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</si>
  <si>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</si>
  <si>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</si>
  <si>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</si>
  <si>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</si>
  <si>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</si>
  <si>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</si>
  <si>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</si>
  <si>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</si>
  <si>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</si>
  <si>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</si>
  <si>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</si>
  <si>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</si>
  <si>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</si>
  <si>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</si>
  <si>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</si>
  <si>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</si>
  <si>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</si>
  <si>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</si>
  <si>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</si>
  <si>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</si>
  <si>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</si>
  <si>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</si>
  <si>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</si>
  <si>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</si>
  <si>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</si>
  <si>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</si>
  <si>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</si>
  <si>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</si>
  <si>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</si>
  <si>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</si>
  <si>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</si>
  <si>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</si>
  <si>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</si>
  <si>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</si>
  <si>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</si>
  <si>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</si>
  <si>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</si>
  <si>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</si>
  <si>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</si>
  <si>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</si>
  <si>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</si>
  <si>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</si>
  <si>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</si>
  <si>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</si>
  <si>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</si>
  <si>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</si>
  <si>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</si>
  <si>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</si>
  <si>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</si>
  <si>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</si>
  <si>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</si>
  <si>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</si>
  <si>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</si>
  <si>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</si>
  <si>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</si>
  <si>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</si>
  <si>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</si>
  <si>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</si>
  <si>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</si>
  <si>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</si>
  <si>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</si>
  <si>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</si>
  <si>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</si>
  <si>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</si>
  <si>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</si>
  <si>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</si>
  <si>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</si>
  <si>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</si>
  <si>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</si>
  <si>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</si>
  <si>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</si>
  <si>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</si>
  <si>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</si>
  <si>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</si>
  <si>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</si>
  <si>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</si>
  <si>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</si>
  <si>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</si>
  <si>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</si>
  <si>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</si>
  <si>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</si>
  <si>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</si>
  <si>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</si>
  <si>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</si>
  <si>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</si>
  <si>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</si>
  <si>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</si>
  <si>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</si>
  <si>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</si>
  <si>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</si>
  <si>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</si>
  <si>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</si>
  <si>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</si>
  <si>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</si>
  <si>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</si>
  <si>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</si>
  <si>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</si>
  <si>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</si>
  <si>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</si>
  <si>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</si>
  <si>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</si>
  <si>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</si>
  <si>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</si>
  <si>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Pumpestation (inkl. evt. hydrofor)/trykforøger, Mek./EL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</si>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</sst>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2969669.5230657826</v>
      </c>
      <c r="F9" s="13" t="s">
        <v>4</v>
      </c>
      <c r="G9" s="48">
        <v>2970238.1712718382</v>
      </c>
      <c r="H9" s="13" t="s">
        <v>4</v>
      </c>
      <c r="I9" s="48">
        <v>2970992.5885972432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904952.64453144465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1571099.119862075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896034.68043110613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-158510.24143362723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-92309.990921499979</v>
      </c>
      <c r="F14" s="8" t="s">
        <v>4</v>
      </c>
      <c r="G14" s="9">
        <f>E14*(1+$E$25/100)</f>
        <v>-93925.415762626231</v>
      </c>
      <c r="H14" s="8" t="s">
        <v>4</v>
      </c>
      <c r="I14" s="9">
        <f>G14*(1+$E$25/100)</f>
        <v>-95569.110538472203</v>
      </c>
      <c r="J14" s="8" t="s">
        <v>4</v>
      </c>
      <c r="K14" s="51">
        <f>I14*(1+$E$25/100)</f>
        <v>-97241.569972895479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-104988.01626666664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-48391.756914864061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-1615.4248411262497</v>
      </c>
      <c r="F19" s="8" t="s">
        <v>4</v>
      </c>
      <c r="G19" s="42">
        <f>(G17+G14)*($E$25/100)</f>
        <v>-1643.6947758459592</v>
      </c>
      <c r="H19" s="8" t="s">
        <v>4</v>
      </c>
      <c r="I19" s="42">
        <f>(I17+I14)*($E$25/100)</f>
        <v>-1672.4594344232637</v>
      </c>
      <c r="J19" s="8" t="s">
        <v>4</v>
      </c>
      <c r="K19" s="42">
        <f>SUM(K10:K14,K17:K18)*($E$25/100)</f>
        <v>54535.856084816805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-40087.674493398743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2875744.1073031561</v>
      </c>
      <c r="F21" s="38" t="s">
        <v>4</v>
      </c>
      <c r="G21" s="49">
        <f>SUM(G9:G20)</f>
        <v>2874669.0607333663</v>
      </c>
      <c r="H21" s="38" t="s">
        <v>4</v>
      </c>
      <c r="I21" s="49">
        <f>SUM(I9:I20)</f>
        <v>2873751.0186243476</v>
      </c>
      <c r="J21" s="38" t="s">
        <v>4</v>
      </c>
      <c r="K21" s="52">
        <f>SUM(K9:K20)</f>
        <v>2977403.0418279902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859058.22401231725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1491421.2669712042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850592.53196960373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3201072.0229531252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16199.208199999999</v>
      </c>
      <c r="F13" s="17" t="s">
        <v>4</v>
      </c>
      <c r="G13" s="21">
        <v>1533.76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823725.90159999998</v>
      </c>
      <c r="F14" s="17" t="s">
        <v>4</v>
      </c>
      <c r="G14" s="21">
        <v>747669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-90722.349799999967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-92309.990921499979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-1866000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-1301121.6216931217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-564878.37830687826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-188292.79276895942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25</v>
      </c>
      <c r="E10" s="21">
        <v>229923.26</v>
      </c>
      <c r="F10" s="9">
        <f>E10/D10</f>
        <v>9196.9304000000011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9196.9304000000011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764702.76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943300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-178597.24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3578.96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-66500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70078.960000000006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9196.9304000000011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5666.666666666667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3530.2637333333341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3148604.043085136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1198083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115058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17408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11333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1341882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-229923.26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-229923.26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1111958.74</v>
      </c>
      <c r="F28" s="25" t="s">
        <v>4</v>
      </c>
      <c r="G28" s="1">
        <f>IF(E28&lt;0,0,-E28)</f>
        <v>-1111958.74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2067442.35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17594.71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2085037.06</v>
      </c>
      <c r="F35" s="25" t="s">
        <v>4</v>
      </c>
      <c r="G35" s="12">
        <f>-E35</f>
        <v>-2085037.06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-48391.756914864061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2017-09-13T13:01:25Z</dcterms:modified>
</cp:coreProperties>
</file>