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<sst xmlns="http://schemas.openxmlformats.org/spreadsheetml/2006/main" count="335" uniqueCount="147">
  <si>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</si>
  <si>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</si>
  <si>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</si>
  <si>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</si>
  <si>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</si>
  <si>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</si>
  <si>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</si>
  <si>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</si>
  <si>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</si>
  <si>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</si>
  <si>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</si>
  <si>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</si>
  <si>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</si>
  <si>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</si>
  <si>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</si>
  <si>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</si>
  <si>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</si>
  <si>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</si>
  <si>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</si>
  <si>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</si>
  <si>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</si>
  <si>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</si>
  <si>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</si>
  <si>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</si>
  <si>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</si>
  <si>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</si>
  <si>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</si>
  <si>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</si>
  <si>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</si>
  <si>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</si>
  <si>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</si>
  <si>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</si>
  <si>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</si>
  <si>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</si>
  <si>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</si>
  <si>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</si>
  <si>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</si>
  <si>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</si>
  <si>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</si>
  <si>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</si>
  <si>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</si>
  <si>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</si>
  <si>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</si>
  <si>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</si>
  <si>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</si>
  <si>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</si>
  <si>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</si>
  <si>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</si>
  <si>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</si>
  <si>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</si>
  <si>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</si>
  <si>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</si>
  <si>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</si>
  <si>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</si>
  <si>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</si>
  <si>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</si>
  <si>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</si>
  <si>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</si>
  <si>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</si>
  <si>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</si>
  <si>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</si>
  <si>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</si>
  <si>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</si>
  <si>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</si>
  <si>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</si>
  <si>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</si>
  <si>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</si>
  <si>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</si>
  <si>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</si>
  <si>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</si>
  <si>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</si>
  <si>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</si>
  <si>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</si>
  <si>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</si>
  <si>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</si>
  <si>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</si>
  <si>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</si>
  <si>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</si>
  <si>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</si>
  <si>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</si>
  <si>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</si>
  <si>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</si>
  <si>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</si>
  <si>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</si>
  <si>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</si>
  <si>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</si>
  <si>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</si>
  <si>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</si>
  <si>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</si>
  <si>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</si>
  <si>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</si>
  <si>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</si>
  <si>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</si>
  <si>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</si>
  <si>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</si>
  <si>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</si>
  <si>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</si>
  <si>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</si>
  <si>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</si>
  <si>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</si>
  <si>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</si>
  <si>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</si>
  <si>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</si>
  <si>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</si>
  <si>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</si>
  <si>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</si>
  <si>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</si>
  <si>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</si>
  <si>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</si>
  <si>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</si>
  <si>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</si>
  <si>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</si>
  <si>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</si>
  <si>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</si>
  <si>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</si>
  <si>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</si>
  <si>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</si>
  <si>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SRO-anlæg, vandværk</t>
  </si>
  <si>
    <t>Boring (inkl. etablering, forerør, filter og prøvepumpning)</t>
  </si>
  <si>
    <t>Ø 50mm &lt; Ledningsnet ≤ Ø110 mm</t>
  </si>
  <si>
    <t>Ø110 mm &lt; Ledningsnet ≤ Ø 250 mm</t>
  </si>
  <si>
    <t>SRO-brønd/kvarterbrønd/sektionsbrønd, SRO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</si>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</sst>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4005914.2787915319</v>
      </c>
      <c r="F9" s="13" t="s">
        <v>4</v>
      </c>
      <c r="G9" s="48">
        <v>4010396.2232178105</v>
      </c>
      <c r="H9" s="13" t="s">
        <v>4</v>
      </c>
      <c r="I9" s="48">
        <v>4015160.6463827724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1276502.2443662563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1879521.4227145764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1440217.9706964628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-200245.32806144544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-13107.74879699998</v>
      </c>
      <c r="F14" s="8" t="s">
        <v>4</v>
      </c>
      <c r="G14" s="9">
        <f>E14*(1+$E$25/100)</f>
        <v>-13337.134400947481</v>
      </c>
      <c r="H14" s="8" t="s">
        <v>4</v>
      </c>
      <c r="I14" s="9">
        <f>G14*(1+$E$25/100)</f>
        <v>-13570.534252964064</v>
      </c>
      <c r="J14" s="8" t="s">
        <v>4</v>
      </c>
      <c r="K14" s="51">
        <f>I14*(1+$E$25/100)</f>
        <v>-13808.018602390935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-136158.93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-446173.13831742713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-229.38560394749967</v>
      </c>
      <c r="F19" s="8" t="s">
        <v>4</v>
      </c>
      <c r="G19" s="42">
        <f>(G17+G14)*($E$25/100)</f>
        <v>-233.39985201658095</v>
      </c>
      <c r="H19" s="8" t="s">
        <v>4</v>
      </c>
      <c r="I19" s="42">
        <f>(I17+I14)*($E$25/100)</f>
        <v>-237.48434942687115</v>
      </c>
      <c r="J19" s="8" t="s">
        <v>4</v>
      </c>
      <c r="K19" s="42">
        <f>SUM(K10:K14,K17:K18)*($E$25/100)</f>
        <v>76688.295094485526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-51127.575819187849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3992577.1443905844</v>
      </c>
      <c r="F21" s="38" t="s">
        <v>4</v>
      </c>
      <c r="G21" s="49">
        <f>SUM(G9:G20)</f>
        <v>3996825.6889648465</v>
      </c>
      <c r="H21" s="38" t="s">
        <v>4</v>
      </c>
      <c r="I21" s="49">
        <f>SUM(I9:I20)</f>
        <v>4001352.6277803816</v>
      </c>
      <c r="J21" s="38" t="s">
        <v>4</v>
      </c>
      <c r="K21" s="52">
        <f>SUM(K9:K20)</f>
        <v>3825416.9420713293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1211764.7897043189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1784202.0189092716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1367177.7187166798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4363144.52733027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3150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1317632.8958000001</v>
      </c>
      <c r="F14" s="17" t="s">
        <v>4</v>
      </c>
      <c r="G14" s="21">
        <v>1334000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-12882.30839999998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-13107.74879699998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-4191708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-3352096.8650793652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-839611.13492063479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-279870.37830687826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524000</v>
      </c>
      <c r="F10" s="9">
        <f>E10/D10</f>
        <v>52400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30</v>
      </c>
      <c r="E11" s="21">
        <v>77164</v>
      </c>
      <c r="F11" s="9">
        <f t="shared" ref="F11:F20" si="0">E11/D11</f>
        <v>2572.1333333333332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16195</v>
      </c>
      <c r="F12" s="9">
        <f t="shared" si="0"/>
        <v>215.93333333333334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33857</v>
      </c>
      <c r="F13" s="9">
        <f t="shared" si="0"/>
        <v>451.42666666666668</v>
      </c>
      <c r="G13" s="17" t="s">
        <v>4</v>
      </c>
      <c r="H13" s="2"/>
    </row>
    <row r="14" spans="1:8" x14ac:dyDescent="0.25">
      <c r="A14" s="2"/>
      <c r="B14" s="43" t="s">
        <v>119</v>
      </c>
      <c r="C14" s="28">
        <v>2016</v>
      </c>
      <c r="D14" s="22">
        <v>75</v>
      </c>
      <c r="E14" s="21">
        <v>38247</v>
      </c>
      <c r="F14" s="9">
        <f t="shared" si="0"/>
        <v>509.96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10</v>
      </c>
      <c r="E15" s="21">
        <v>6592</v>
      </c>
      <c r="F15" s="9">
        <f t="shared" si="0"/>
        <v>659.2</v>
      </c>
      <c r="G15" s="17" t="s">
        <v>4</v>
      </c>
      <c r="H15" s="2"/>
    </row>
    <row r="16" spans="1:8" x14ac:dyDescent="0.25">
      <c r="A16" s="2"/>
      <c r="B16" s="43" t="s">
        <v>119</v>
      </c>
      <c r="C16" s="28">
        <v>2016</v>
      </c>
      <c r="D16" s="22">
        <v>75</v>
      </c>
      <c r="E16" s="21">
        <v>328749</v>
      </c>
      <c r="F16" s="9">
        <f t="shared" si="0"/>
        <v>4383.32</v>
      </c>
      <c r="G16" s="17" t="s">
        <v>4</v>
      </c>
      <c r="H16" s="2"/>
    </row>
    <row r="17" spans="1:8" x14ac:dyDescent="0.25">
      <c r="A17" s="2"/>
      <c r="B17" s="43" t="s">
        <v>119</v>
      </c>
      <c r="C17" s="28">
        <v>2016</v>
      </c>
      <c r="D17" s="22">
        <v>75</v>
      </c>
      <c r="E17" s="21">
        <v>18464</v>
      </c>
      <c r="F17" s="9">
        <f t="shared" si="0"/>
        <v>246.18666666666667</v>
      </c>
      <c r="G17" s="17" t="s">
        <v>4</v>
      </c>
      <c r="H17" s="2"/>
    </row>
    <row r="18" spans="1:8" x14ac:dyDescent="0.25">
      <c r="A18" s="2"/>
      <c r="B18" s="43" t="s">
        <v>119</v>
      </c>
      <c r="C18" s="28">
        <v>2016</v>
      </c>
      <c r="D18" s="22">
        <v>75</v>
      </c>
      <c r="E18" s="21">
        <v>158497</v>
      </c>
      <c r="F18" s="9">
        <f t="shared" si="0"/>
        <v>2113.2933333333335</v>
      </c>
      <c r="G18" s="17" t="s">
        <v>4</v>
      </c>
      <c r="H18" s="2"/>
    </row>
    <row r="19" spans="1:8" x14ac:dyDescent="0.25">
      <c r="A19" s="2"/>
      <c r="B19" s="43" t="s">
        <v>122</v>
      </c>
      <c r="C19" s="28">
        <v>2016</v>
      </c>
      <c r="D19" s="22">
        <v>8</v>
      </c>
      <c r="E19" s="21">
        <v>978174</v>
      </c>
      <c r="F19" s="9">
        <f t="shared" si="0"/>
        <v>122271.75</v>
      </c>
      <c r="G19" s="17" t="s">
        <v>4</v>
      </c>
      <c r="H19" s="2"/>
    </row>
    <row r="20" spans="1:8" x14ac:dyDescent="0.25">
      <c r="A20" s="2"/>
      <c r="B20" s="43" t="s">
        <v>120</v>
      </c>
      <c r="C20" s="28">
        <v>2016</v>
      </c>
      <c r="D20" s="22">
        <v>10</v>
      </c>
      <c r="E20" s="21">
        <v>66622</v>
      </c>
      <c r="F20" s="9">
        <f t="shared" si="0"/>
        <v>6662.2</v>
      </c>
      <c r="G20" s="17" t="s">
        <v>4</v>
      </c>
      <c r="H20" s="2"/>
    </row>
    <row r="21" spans="1:8" x14ac:dyDescent="0.25">
      <c r="A21" s="2"/>
      <c r="B21" s="91" t="s">
        <v>52</v>
      </c>
      <c r="C21" s="92"/>
      <c r="D21" s="92"/>
      <c r="E21" s="93"/>
      <c r="F21" s="15">
        <f>SUM(F10:F20)</f>
        <v>192485.40333333335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1354809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1574900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-220091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33780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-20000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53780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100000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-100000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2016'!F21</f>
        <v>192485.40333333335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62333.333333333336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130152.07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2606501.8616825729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1027894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138703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45861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269948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1482406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754377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754377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-4727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-2246561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-2251288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-14505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2958826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93849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3052675</v>
      </c>
      <c r="F35" s="25" t="s">
        <v>4</v>
      </c>
      <c r="G35" s="12">
        <f>-E35</f>
        <v>-3052675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-446173.13831742713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2017-09-13T13:01:33Z</dcterms:modified>
</cp:coreProperties>
</file>