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2" i="11"/>
  <c r="G23" i="22" l="1"/>
  <c r="G30" i="13"/>
  <c r="E35" i="13" l="1"/>
  <c r="G35" i="13" s="1"/>
  <c r="E27" i="13"/>
  <c r="E19" i="13"/>
  <c r="G11" i="12"/>
  <c r="G23" i="12"/>
  <c r="G17" i="12"/>
  <c r="F10" i="11"/>
  <c r="F13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<sst xmlns="http://schemas.openxmlformats.org/spreadsheetml/2006/main" count="297" uniqueCount="148">
  <si>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</si>
  <si>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</si>
  <si>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</si>
  <si>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</si>
  <si>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</si>
  <si>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</si>
  <si>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</si>
  <si>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</si>
  <si>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</si>
  <si>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</si>
  <si>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</si>
  <si>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</si>
  <si>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</si>
  <si>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</si>
  <si>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</si>
  <si>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</si>
  <si>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</si>
  <si>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</si>
  <si>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</si>
  <si>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</si>
  <si>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</si>
  <si>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</si>
  <si>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</si>
  <si>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</si>
  <si>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</si>
  <si>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</si>
  <si>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</si>
  <si>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</si>
  <si>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</si>
  <si>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</si>
  <si>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</si>
  <si>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</si>
  <si>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</si>
  <si>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</si>
  <si>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</si>
  <si>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</si>
  <si>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</si>
  <si>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</si>
  <si>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</si>
  <si>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</si>
  <si>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</si>
  <si>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</si>
  <si>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</si>
  <si>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</si>
  <si>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</si>
  <si>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</si>
  <si>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</si>
  <si>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</si>
  <si>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</si>
  <si>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</si>
  <si>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</si>
  <si>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</si>
  <si>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</si>
  <si>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</si>
  <si>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</si>
  <si>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</si>
  <si>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</si>
  <si>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</si>
  <si>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</si>
  <si>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</si>
  <si>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</si>
  <si>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</si>
  <si>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</si>
  <si>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</si>
  <si>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</si>
  <si>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</si>
  <si>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</si>
  <si>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</si>
  <si>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</si>
  <si>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</si>
  <si>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</si>
  <si>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</si>
  <si>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</si>
  <si>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</si>
  <si>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</si>
  <si>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</si>
  <si>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</si>
  <si>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</si>
  <si>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</si>
  <si>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</si>
  <si>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</si>
  <si>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</si>
  <si>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</si>
  <si>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</si>
  <si>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</si>
  <si>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</si>
  <si>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</si>
  <si>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</si>
  <si>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</si>
  <si>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</si>
  <si>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</si>
  <si>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</si>
  <si>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</si>
  <si>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</si>
  <si>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</si>
  <si>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</si>
  <si>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</si>
  <si>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</si>
  <si>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</si>
  <si>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</si>
  <si>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</si>
  <si>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</si>
  <si>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</si>
  <si>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</si>
  <si>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</si>
  <si>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</si>
  <si>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</si>
  <si>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</si>
  <si>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</si>
  <si>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</si>
  <si>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</si>
  <si>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</si>
  <si>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</si>
  <si>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</si>
  <si>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</si>
  <si>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</si>
  <si>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</si>
  <si>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</si>
  <si>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</si>
  <si>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Ledningsnet ≤ Ø50 mm</t>
  </si>
  <si>
    <t>Udpumpningsanlæg, rentvandspumper på vandværk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</si>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</sst>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17691040.024477843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5441862.6515408242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4468272.0707531888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8709306.3272423707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146</v>
      </c>
      <c r="C13" s="43"/>
      <c r="D13" s="44"/>
      <c r="E13" s="40" t="s">
        <v>101</v>
      </c>
      <c r="F13" s="8" t="s">
        <v>4</v>
      </c>
      <c r="G13" s="41">
        <v>-273651.60343004484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145</v>
      </c>
      <c r="C14" s="55"/>
      <c r="D14" s="56"/>
      <c r="E14" s="40" t="s">
        <v>101</v>
      </c>
      <c r="F14" s="8" t="s">
        <v>4</v>
      </c>
      <c r="G14" s="41">
        <v>-132197.36259147496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-210776.37713549944</v>
      </c>
      <c r="F15" s="8" t="s">
        <v>4</v>
      </c>
      <c r="G15" s="47">
        <f>E15*(1+E30/100)</f>
        <v>-214464.96373537069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-395960.8783333333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3229339.5036159977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129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-3688.5865998712402</v>
      </c>
      <c r="F23" s="8" t="s">
        <v>4</v>
      </c>
      <c r="G23" s="41">
        <f>SUM(G10:G15,G18:G22)*$E$30/100</f>
        <v>314984.72459614114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-183264.71630436979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-55090.444834828522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-505942.41446208116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17476575.060742471</v>
      </c>
      <c r="F27" s="38" t="s">
        <v>4</v>
      </c>
      <c r="G27" s="51">
        <f>SUM(G10:G26)</f>
        <v>20403192.894057021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136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137</v>
      </c>
      <c r="C31" s="80"/>
      <c r="D31" s="81"/>
      <c r="E31" s="52">
        <v>0.56966872330075258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138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5348267.9622022836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4391422.1825584164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8559514.8179286197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18299204.962689318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3">
        <v>68097.243399999992</v>
      </c>
      <c r="F11" s="17" t="s">
        <v>4</v>
      </c>
      <c r="G11" s="21">
        <v>78305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3">
        <v>32399.4126</v>
      </c>
      <c r="F13" s="17" t="s">
        <v>4</v>
      </c>
      <c r="G13" s="21">
        <v>37564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3">
        <v>5935125.4929999998</v>
      </c>
      <c r="F14" s="17" t="s">
        <v>4</v>
      </c>
      <c r="G14" s="21">
        <v>5499156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3">
        <v>2416550.0816000002</v>
      </c>
      <c r="F16" s="17" t="s">
        <v>4</v>
      </c>
      <c r="G16" s="21">
        <v>2629996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-207151.23059999943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-210776.37713549944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-5073580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-3555752.7566137565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-1517827.2433862435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-505942.41446208116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8</v>
      </c>
      <c r="E10" s="21">
        <v>726723</v>
      </c>
      <c r="F10" s="9">
        <f>E10/D10</f>
        <v>90840.375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2176892</v>
      </c>
      <c r="F11" s="9">
        <f t="shared" ref="F11:F12" si="0">E11/D11</f>
        <v>29025.226666666666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25</v>
      </c>
      <c r="E12" s="21">
        <v>48113</v>
      </c>
      <c r="F12" s="9">
        <f t="shared" si="0"/>
        <v>1924.52</v>
      </c>
      <c r="G12" s="17" t="s">
        <v>4</v>
      </c>
      <c r="H12" s="2"/>
    </row>
    <row r="13" spans="1:8" x14ac:dyDescent="0.25">
      <c r="A13" s="2"/>
      <c r="B13" s="91" t="s">
        <v>54</v>
      </c>
      <c r="C13" s="92"/>
      <c r="D13" s="92"/>
      <c r="E13" s="93"/>
      <c r="F13" s="15">
        <f>SUM(F10:F12)</f>
        <v>121790.12166666667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8328349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8647500</v>
      </c>
      <c r="H10" s="17" t="s">
        <v>4</v>
      </c>
      <c r="I10" s="2"/>
    </row>
    <row r="11" spans="1:9" x14ac:dyDescent="0.25">
      <c r="A11" s="2"/>
      <c r="B11" s="91" t="s">
        <v>140</v>
      </c>
      <c r="C11" s="92"/>
      <c r="D11" s="92"/>
      <c r="E11" s="92"/>
      <c r="F11" s="93"/>
      <c r="G11" s="15">
        <f>G9-G10</f>
        <v>-319151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42322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5000</v>
      </c>
      <c r="H16" s="17" t="s">
        <v>4</v>
      </c>
      <c r="I16" s="2"/>
    </row>
    <row r="17" spans="1:9" x14ac:dyDescent="0.25">
      <c r="A17" s="2"/>
      <c r="B17" s="91" t="s">
        <v>141</v>
      </c>
      <c r="C17" s="92"/>
      <c r="D17" s="92"/>
      <c r="E17" s="92"/>
      <c r="F17" s="93"/>
      <c r="G17" s="15">
        <f>G15-G16</f>
        <v>37322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78578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120000</v>
      </c>
      <c r="H22" s="17" t="s">
        <v>4</v>
      </c>
      <c r="I22" s="2"/>
    </row>
    <row r="23" spans="1:9" x14ac:dyDescent="0.25">
      <c r="A23" s="2"/>
      <c r="B23" s="91" t="s">
        <v>142</v>
      </c>
      <c r="C23" s="92"/>
      <c r="D23" s="92"/>
      <c r="E23" s="92"/>
      <c r="F23" s="93"/>
      <c r="G23" s="15">
        <f>G21-G22</f>
        <v>-41422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2016'!F13</f>
        <v>121790.12166666667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194500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-72709.878333333327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18753565.503615998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3178170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555375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-75045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420000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4078500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135246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135246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-26068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-7051627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-7077695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-2863949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15034021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490205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15524226</v>
      </c>
      <c r="F35" s="25" t="s">
        <v>4</v>
      </c>
      <c r="G35" s="12">
        <f>-E35</f>
        <v>-15524226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3229339.5036159977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129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147</v>
      </c>
      <c r="C16" s="85"/>
      <c r="D16" s="85"/>
      <c r="E16" s="86"/>
      <c r="F16" s="100" t="s">
        <v>130</v>
      </c>
      <c r="G16" s="100"/>
      <c r="H16" s="2"/>
    </row>
    <row r="17" spans="1:8" x14ac:dyDescent="0.25">
      <c r="A17" s="2"/>
      <c r="B17" s="79" t="s">
        <v>144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2017-09-13T12:24:46Z</dcterms:modified>
</cp:coreProperties>
</file>