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3" i="11" l="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<sst xmlns="http://schemas.openxmlformats.org/spreadsheetml/2006/main" count="323" uniqueCount="143">
  <si>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</si>
  <si>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</si>
  <si>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</si>
  <si>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</si>
  <si>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</si>
  <si>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</si>
  <si>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</si>
  <si>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</si>
  <si>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</si>
  <si>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</si>
  <si>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</si>
  <si>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</si>
  <si>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</si>
  <si>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</si>
  <si>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</si>
  <si>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</si>
  <si>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</si>
  <si>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</si>
  <si>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</si>
  <si>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</si>
  <si>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</si>
  <si>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</si>
  <si>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</si>
  <si>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</si>
  <si>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</si>
  <si>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</si>
  <si>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</si>
  <si>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</si>
  <si>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</si>
  <si>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</si>
  <si>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</si>
  <si>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</si>
  <si>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</si>
  <si>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</si>
  <si>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</si>
  <si>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</si>
  <si>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</si>
  <si>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</si>
  <si>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</si>
  <si>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</si>
  <si>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</si>
  <si>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</si>
  <si>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</si>
  <si>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</si>
  <si>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</si>
  <si>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</si>
  <si>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</si>
  <si>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</si>
  <si>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</si>
  <si>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</si>
  <si>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</si>
  <si>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</si>
  <si>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</si>
  <si>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</si>
  <si>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</si>
  <si>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</si>
  <si>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</si>
  <si>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</si>
  <si>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</si>
  <si>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</si>
  <si>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</si>
  <si>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</si>
  <si>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</si>
  <si>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</si>
  <si>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</si>
  <si>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</si>
  <si>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</si>
  <si>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</si>
  <si>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</si>
  <si>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</si>
  <si>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</si>
  <si>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</si>
  <si>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</si>
  <si>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</si>
  <si>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</si>
  <si>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</si>
  <si>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</si>
  <si>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</si>
  <si>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</si>
  <si>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</si>
  <si>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</si>
  <si>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</si>
  <si>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</si>
  <si>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</si>
  <si>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</si>
  <si>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</si>
  <si>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</si>
  <si>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</si>
  <si>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</si>
  <si>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</si>
  <si>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</si>
  <si>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</si>
  <si>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</si>
  <si>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</si>
  <si>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</si>
  <si>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</si>
  <si>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</si>
  <si>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</si>
  <si>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</si>
  <si>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</si>
  <si>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</si>
  <si>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</si>
  <si>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</si>
  <si>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</si>
  <si>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</si>
  <si>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</si>
  <si>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</si>
  <si>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</si>
  <si>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</si>
  <si>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</si>
  <si>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</si>
  <si>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</si>
  <si>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</si>
  <si>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</si>
  <si>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</si>
  <si>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</si>
  <si>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</si>
  <si>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Pumpestation (inkl. evt. hydrofor)/trykforøger, SRO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</si>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</sst>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4247454.7436311357</v>
      </c>
      <c r="F9" s="13" t="s">
        <v>4</v>
      </c>
      <c r="G9" s="48">
        <v>4252292.1118770614</v>
      </c>
      <c r="H9" s="13" t="s">
        <v>4</v>
      </c>
      <c r="I9" s="48">
        <v>4257434.0783722354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1289663.9925097299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2133720.3976473077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1553090.3894798658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-215875.2062788172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-161948.06556500011</v>
      </c>
      <c r="F14" s="8" t="s">
        <v>4</v>
      </c>
      <c r="G14" s="9">
        <f>E14*(1+$E$25/100)</f>
        <v>-164782.15671238763</v>
      </c>
      <c r="H14" s="8" t="s">
        <v>4</v>
      </c>
      <c r="I14" s="9">
        <f>G14*(1+$E$25/100)</f>
        <v>-167665.84445485444</v>
      </c>
      <c r="J14" s="8" t="s">
        <v>4</v>
      </c>
      <c r="K14" s="51">
        <f>I14*(1+$E$25/100)</f>
        <v>-170599.99673281441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90738.67333333334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875712.55050753802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-2834.0911473875021</v>
      </c>
      <c r="F19" s="8" t="s">
        <v>4</v>
      </c>
      <c r="G19" s="42">
        <f>(G17+G14)*($E$25/100)</f>
        <v>-2883.6877424667837</v>
      </c>
      <c r="H19" s="8" t="s">
        <v>4</v>
      </c>
      <c r="I19" s="42">
        <f>(I17+I14)*($E$25/100)</f>
        <v>-2934.1522779599527</v>
      </c>
      <c r="J19" s="8" t="s">
        <v>4</v>
      </c>
      <c r="K19" s="42">
        <f>SUM(K10:K14,K17:K18)*($E$25/100)</f>
        <v>80324.99259094226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-55481.890108133521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4082672.586918748</v>
      </c>
      <c r="F21" s="38" t="s">
        <v>4</v>
      </c>
      <c r="G21" s="49">
        <f>SUM(G9:G20)</f>
        <v>4084626.2674222072</v>
      </c>
      <c r="H21" s="38" t="s">
        <v>4</v>
      </c>
      <c r="I21" s="49">
        <f>SUM(I9:I20)</f>
        <v>4086834.0816394212</v>
      </c>
      <c r="J21" s="38" t="s">
        <v>4</v>
      </c>
      <c r="K21" s="52">
        <f>SUM(K9:K20)</f>
        <v>5581293.9029489513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1224259.0434681543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2025509.3638527514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1474325.8443185997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4724094.2516395049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57869.258000000002</v>
      </c>
      <c r="F12" s="17" t="s">
        <v>4</v>
      </c>
      <c r="G12" s="21">
        <v>28518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2682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1365568.0474</v>
      </c>
      <c r="F14" s="17" t="s">
        <v>4</v>
      </c>
      <c r="G14" s="21">
        <v>1265474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-159162.71800000011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-161948.06556500011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-3858916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-2739041.5132275131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-1119874.4867724869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-373291.495590829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239737</v>
      </c>
      <c r="F10" s="9">
        <f>E10/D10</f>
        <v>23973.7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547457</v>
      </c>
      <c r="F11" s="9">
        <f t="shared" ref="F11:F14" si="0">E11/D11</f>
        <v>7299.4266666666663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75</v>
      </c>
      <c r="E12" s="21">
        <v>1167038</v>
      </c>
      <c r="F12" s="9">
        <f t="shared" si="0"/>
        <v>15560.506666666666</v>
      </c>
      <c r="G12" s="17" t="s">
        <v>4</v>
      </c>
      <c r="H12" s="2"/>
    </row>
    <row r="13" spans="1:8" x14ac:dyDescent="0.25">
      <c r="A13" s="2"/>
      <c r="B13" s="43" t="s">
        <v>118</v>
      </c>
      <c r="C13" s="28">
        <v>2016</v>
      </c>
      <c r="D13" s="22">
        <v>75</v>
      </c>
      <c r="E13" s="21">
        <v>179403</v>
      </c>
      <c r="F13" s="9">
        <f t="shared" si="0"/>
        <v>2392.04</v>
      </c>
      <c r="G13" s="17" t="s">
        <v>4</v>
      </c>
      <c r="H13" s="2"/>
    </row>
    <row r="14" spans="1:8" x14ac:dyDescent="0.25">
      <c r="A14" s="2"/>
      <c r="B14" s="43" t="s">
        <v>118</v>
      </c>
      <c r="C14" s="28">
        <v>2016</v>
      </c>
      <c r="D14" s="22">
        <v>75</v>
      </c>
      <c r="E14" s="21">
        <v>273750</v>
      </c>
      <c r="F14" s="9">
        <f t="shared" si="0"/>
        <v>3650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52875.673333333332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1318430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1322550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-4120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-2282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-30000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27718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59265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45000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14265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52875.673333333332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52875.673333333332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4207420.550507538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1439132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288956.91333333333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45827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1773915.9133333333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338443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338443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-2407385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-2407385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-295026.0866666669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3301595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30113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3331708</v>
      </c>
      <c r="F35" s="25" t="s">
        <v>4</v>
      </c>
      <c r="G35" s="12">
        <f>-E35</f>
        <v>-3331708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875712.55050753802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2017-09-13T12:53:39Z</dcterms:modified>
</cp:coreProperties>
</file>