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<sst xmlns="http://schemas.openxmlformats.org/spreadsheetml/2006/main" count="325" uniqueCount="147">
  <si>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</si>
  <si>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</si>
  <si>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</si>
  <si>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</si>
  <si>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</si>
  <si>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</si>
  <si>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</si>
  <si>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</si>
  <si>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</si>
  <si>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</si>
  <si>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</si>
  <si>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</si>
  <si>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</si>
  <si>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</si>
  <si>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</si>
  <si>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</si>
  <si>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</si>
  <si>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</si>
  <si>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</si>
  <si>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</si>
  <si>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</si>
  <si>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</si>
  <si>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</si>
  <si>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</si>
  <si>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</si>
  <si>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</si>
  <si>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</si>
  <si>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</si>
  <si>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</si>
  <si>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</si>
  <si>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</si>
  <si>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</si>
  <si>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</si>
  <si>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</si>
  <si>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</si>
  <si>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</si>
  <si>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</si>
  <si>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</si>
  <si>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</si>
  <si>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</si>
  <si>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</si>
  <si>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</si>
  <si>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</si>
  <si>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</si>
  <si>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</si>
  <si>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</si>
  <si>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</si>
  <si>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</si>
  <si>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</si>
  <si>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</si>
  <si>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</si>
  <si>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</si>
  <si>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</si>
  <si>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</si>
  <si>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</si>
  <si>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</si>
  <si>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</si>
  <si>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</si>
  <si>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</si>
  <si>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</si>
  <si>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</si>
  <si>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</si>
  <si>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</si>
  <si>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</si>
  <si>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</si>
  <si>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</si>
  <si>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</si>
  <si>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</si>
  <si>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</si>
  <si>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</si>
  <si>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</si>
  <si>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</si>
  <si>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</si>
  <si>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</si>
  <si>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</si>
  <si>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</si>
  <si>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</si>
  <si>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</si>
  <si>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</si>
  <si>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</si>
  <si>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</si>
  <si>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</si>
  <si>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</si>
  <si>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</si>
  <si>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</si>
  <si>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</si>
  <si>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</si>
  <si>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</si>
  <si>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</si>
  <si>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</si>
  <si>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</si>
  <si>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</si>
  <si>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</si>
  <si>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</si>
  <si>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</si>
  <si>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</si>
  <si>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</si>
  <si>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</si>
  <si>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</si>
  <si>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</si>
  <si>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</si>
  <si>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</si>
  <si>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</si>
  <si>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</si>
  <si>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</si>
  <si>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</si>
  <si>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</si>
  <si>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</si>
  <si>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</si>
  <si>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</si>
  <si>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</si>
  <si>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</si>
  <si>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</si>
  <si>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</si>
  <si>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</si>
  <si>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</si>
  <si>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</si>
  <si>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SRO-anlæg, vandværk</t>
  </si>
  <si>
    <t>Ø 50mm &lt; Ledningsnet ≤ Ø110 mm</t>
  </si>
  <si>
    <t>Elanlæg - vandværk</t>
  </si>
  <si>
    <t>Afregningsmålere, mekaniske</t>
  </si>
  <si>
    <t>Ventiler på Ø 50mm &lt; Ledningsnet ≤ Ø110 mm</t>
  </si>
  <si>
    <t>Hoveddør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</si>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</sst>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4936201.539477177</v>
      </c>
      <c r="F9" s="13" t="s">
        <v>4</v>
      </c>
      <c r="G9" s="48">
        <v>4943133.2654101811</v>
      </c>
      <c r="H9" s="13" t="s">
        <v>4</v>
      </c>
      <c r="I9" s="48">
        <v>4950440.5697686318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1893649.2690754582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2140491.9665413136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1935784.0873092755</v>
      </c>
      <c r="L12" s="8" t="s">
        <v>4</v>
      </c>
      <c r="M12" s="2"/>
    </row>
    <row r="13" spans="1:13" x14ac:dyDescent="0.25">
      <c r="A13" s="2"/>
      <c r="B13" s="44" t="s">
        <v>146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-255276.3938724371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-128807.17237299986</v>
      </c>
      <c r="F14" s="8" t="s">
        <v>4</v>
      </c>
      <c r="G14" s="9">
        <f>E14*(1+$E$25/100)</f>
        <v>-131061.29788952737</v>
      </c>
      <c r="H14" s="8" t="s">
        <v>4</v>
      </c>
      <c r="I14" s="9">
        <f>G14*(1+$E$25/100)</f>
        <v>-133354.87060259411</v>
      </c>
      <c r="J14" s="8" t="s">
        <v>4</v>
      </c>
      <c r="K14" s="51">
        <f>I14*(1+$E$25/100)</f>
        <v>-135688.58083813952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-292706.09499999997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386694.7050227439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-2254.1255165274979</v>
      </c>
      <c r="F19" s="8" t="s">
        <v>4</v>
      </c>
      <c r="G19" s="42">
        <f>(G17+G14)*($E$25/100)</f>
        <v>-2293.5727130667292</v>
      </c>
      <c r="H19" s="8" t="s">
        <v>4</v>
      </c>
      <c r="I19" s="42">
        <f>(I17+I14)*($E$25/100)</f>
        <v>-2333.7102355453972</v>
      </c>
      <c r="J19" s="8" t="s">
        <v>4</v>
      </c>
      <c r="K19" s="42">
        <f>SUM(K10:K14,K17:K18)*($E$25/100)</f>
        <v>97631.806093770749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-65364.91460007264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4805140.24158765</v>
      </c>
      <c r="F21" s="38" t="s">
        <v>4</v>
      </c>
      <c r="G21" s="49">
        <f>SUM(G9:G20)</f>
        <v>4809778.3948075874</v>
      </c>
      <c r="H21" s="38" t="s">
        <v>4</v>
      </c>
      <c r="I21" s="49">
        <f>SUM(I9:I20)</f>
        <v>4814751.9889304927</v>
      </c>
      <c r="J21" s="38" t="s">
        <v>4</v>
      </c>
      <c r="K21" s="52">
        <f>SUM(K9:K20)</f>
        <v>5705215.8497319138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1797613.375489352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2031937.514522308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1837611.3381891197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5667162.2282007793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0</v>
      </c>
      <c r="F11" s="17" t="s">
        <v>4</v>
      </c>
      <c r="G11" s="21">
        <v>110.28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4118.25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1782166.933</v>
      </c>
      <c r="F14" s="17" t="s">
        <v>4</v>
      </c>
      <c r="G14" s="21">
        <v>1683746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-126591.81559999986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-128807.17237299986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-6415260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-4545342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-1869918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-623306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1118156</v>
      </c>
      <c r="F10" s="9">
        <f>E10/D10</f>
        <v>111815.6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166165</v>
      </c>
      <c r="F11" s="9">
        <f t="shared" ref="F11:F15" si="0">E11/D11</f>
        <v>2215.5333333333333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108768</v>
      </c>
      <c r="F12" s="9">
        <f t="shared" si="0"/>
        <v>4350.72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8</v>
      </c>
      <c r="E13" s="21">
        <v>95335</v>
      </c>
      <c r="F13" s="9">
        <f t="shared" si="0"/>
        <v>11916.875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185352</v>
      </c>
      <c r="F14" s="9">
        <f t="shared" si="0"/>
        <v>2471.36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40</v>
      </c>
      <c r="E15" s="21">
        <v>11156</v>
      </c>
      <c r="F15" s="9">
        <f t="shared" si="0"/>
        <v>278.89999999999998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133048.98833333334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1723527.25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1997006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-273478.75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-9129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-32000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22871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19886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111000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-91114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2016'!F16</f>
        <v>133048.98833333334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84033.333333333328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49015.655000000013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5096677.7050227439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1506224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221939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-17339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169650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1880474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57163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57163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-28163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-1606308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-1634471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303166</v>
      </c>
      <c r="F28" s="25" t="s">
        <v>4</v>
      </c>
      <c r="G28" s="1">
        <f>IF(E28&lt;0,0,-E28)</f>
        <v>-303166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4406817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4406817</v>
      </c>
      <c r="F35" s="25" t="s">
        <v>4</v>
      </c>
      <c r="G35" s="12">
        <f>-E35</f>
        <v>-4406817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386694.7050227439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145</v>
      </c>
      <c r="C16" s="85"/>
      <c r="D16" s="85"/>
      <c r="E16" s="86"/>
      <c r="F16" s="100" t="s">
        <v>131</v>
      </c>
      <c r="G16" s="100"/>
      <c r="H16" s="2"/>
    </row>
    <row r="17" spans="1:8" x14ac:dyDescent="0.25">
      <c r="A17" s="2"/>
      <c r="B17" s="87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2017-09-13T13:04:44Z</dcterms:modified>
</cp:coreProperties>
</file>