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<sst xmlns="http://schemas.openxmlformats.org/spreadsheetml/2006/main" count="99" uniqueCount="68">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</sst>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1258287.0167640001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19608.111333333331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1277895.1280973335</v>
      </c>
      <c r="C4" s="54" t="s">
        <v>10</v>
      </c>
    </row>
    <row r="5" spans="1:3" x14ac:dyDescent="0.25">
      <c r="A5" s="44" t="s">
        <v>0</v>
      </c>
      <c r="B5" s="35">
        <f>Investeringer!E3</f>
        <v>1500045.7441061449</v>
      </c>
      <c r="C5" s="22" t="s">
        <v>10</v>
      </c>
    </row>
    <row r="6" spans="1:3" x14ac:dyDescent="0.25">
      <c r="A6" s="4" t="s">
        <v>1</v>
      </c>
      <c r="B6" s="32">
        <f>Investeringer!F3</f>
        <v>225313.54774452455</v>
      </c>
      <c r="C6" t="s">
        <v>10</v>
      </c>
    </row>
    <row r="7" spans="1:3" x14ac:dyDescent="0.25">
      <c r="A7" s="4" t="s">
        <v>2</v>
      </c>
      <c r="B7" s="32">
        <f>Investeringer!G3</f>
        <v>27449.303620424278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37923</v>
      </c>
      <c r="C8" t="s">
        <v>10</v>
      </c>
    </row>
    <row r="9" spans="1:3" s="21" customFormat="1" x14ac:dyDescent="0.25">
      <c r="A9" s="3" t="s">
        <v>44</v>
      </c>
      <c r="B9" s="45">
        <f>SUM(B5:B8)</f>
        <v>1790731.5954710937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2054041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2054041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5122667.7235684274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5168012.2463638466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1373022</v>
      </c>
      <c r="C2" s="46">
        <v>0</v>
      </c>
      <c r="D2" s="46">
        <f>B2+C2</f>
        <v>1373022</v>
      </c>
      <c r="E2" s="47">
        <f>D2</f>
        <v>1373022</v>
      </c>
      <c r="F2" s="46">
        <v>1502965.73889603</v>
      </c>
      <c r="G2" s="46">
        <v>0</v>
      </c>
      <c r="H2" s="46">
        <f>F2-G2</f>
        <v>1502965.73889603</v>
      </c>
      <c r="I2" s="46">
        <f>AVERAGEIF(E2:E4,"&lt;&gt;0")</f>
        <v>1258287.0167640001</v>
      </c>
      <c r="J2" s="46">
        <v>984186.73300540063</v>
      </c>
      <c r="K2" s="36">
        <f>IF(H2&gt;I2,IF(I2&gt;J2,I2,J2),H2)</f>
        <v>1258287.0167640001</v>
      </c>
    </row>
    <row r="3" spans="1:11" s="22" customFormat="1" x14ac:dyDescent="0.25">
      <c r="A3" s="27">
        <v>2014</v>
      </c>
      <c r="B3" s="46">
        <v>1130823</v>
      </c>
      <c r="C3" s="46"/>
      <c r="D3" s="46">
        <f t="shared" ref="D3:D4" si="0">B3+C3</f>
        <v>1130823</v>
      </c>
      <c r="E3" s="47">
        <f>D3*Pristalsregulering!C7</f>
        <v>1131727.6583999998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1250341</v>
      </c>
      <c r="C4" s="46"/>
      <c r="D4" s="46">
        <f t="shared" si="0"/>
        <v>1250341</v>
      </c>
      <c r="E4" s="47">
        <f>D4*Pristalsregulering!$C$6*Pristalsregulering!$C$7</f>
        <v>1270111.3918919999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19000</v>
      </c>
      <c r="C3" s="39">
        <v>0</v>
      </c>
      <c r="D3" s="39">
        <v>0</v>
      </c>
      <c r="E3" s="38">
        <f>B3</f>
        <v>19000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19608.111333333331</v>
      </c>
    </row>
    <row r="4" spans="1:8" x14ac:dyDescent="0.25">
      <c r="A4" s="30">
        <v>2014</v>
      </c>
      <c r="B4" s="38">
        <v>20000</v>
      </c>
      <c r="C4" s="39">
        <v>0</v>
      </c>
      <c r="D4" s="39"/>
      <c r="E4" s="38">
        <f>B4*Pristalsregulering!$C$7</f>
        <v>20016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19500</v>
      </c>
      <c r="C5" s="39">
        <v>0</v>
      </c>
      <c r="D5" s="39">
        <v>0</v>
      </c>
      <c r="E5" s="38">
        <f>B5*Pristalsregulering!$C$7*Pristalsregulering!$C$6</f>
        <v>19808.333999999995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1377833.3517640121</v>
      </c>
      <c r="C3" s="35">
        <v>220660.30599999998</v>
      </c>
      <c r="D3" s="37">
        <v>27344.996266666665</v>
      </c>
      <c r="E3" s="32">
        <f>B3*Pristalsregulering!C2*Pristalsregulering!C3*Pristalsregulering!C4*Pristalsregulering!C5*Pristalsregulering!C6*Pristalsregulering!C7</f>
        <v>1500045.7441061449</v>
      </c>
      <c r="F3" s="32">
        <v>225313.54774452455</v>
      </c>
      <c r="G3" s="32">
        <f xml:space="preserve"> D3/Pristalsregulering!$C$8</f>
        <v>27449.303620424278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37923</v>
      </c>
      <c r="D3" s="35">
        <v>0</v>
      </c>
      <c r="E3" s="37">
        <v>0</v>
      </c>
      <c r="F3" s="35">
        <f>B3</f>
        <v>0</v>
      </c>
      <c r="G3" s="35">
        <f>C3</f>
        <v>37923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37923</v>
      </c>
      <c r="L3" s="40">
        <f>AVERAGE(H3:H5)+AVERAGE(I3:I5)</f>
        <v>0</v>
      </c>
      <c r="M3" s="41">
        <f>SUM(J3:L3)</f>
        <v>37923</v>
      </c>
      <c r="N3" s="22"/>
    </row>
    <row r="4" spans="1:14" x14ac:dyDescent="0.25">
      <c r="A4" s="27">
        <v>2014</v>
      </c>
      <c r="B4" s="42">
        <v>0</v>
      </c>
      <c r="C4" s="35">
        <v>29299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29322.439199999997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2275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2310.9722999999994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0</v>
      </c>
      <c r="C2" s="39">
        <v>0</v>
      </c>
      <c r="D2" s="39">
        <v>10037</v>
      </c>
      <c r="E2" s="39">
        <v>0</v>
      </c>
      <c r="F2" s="39">
        <v>0</v>
      </c>
      <c r="G2" s="39">
        <v>2044004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2054041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2017-09-13T13:05:19Z</dcterms:modified>
</cp:coreProperties>
</file>