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<sst xmlns="http://schemas.openxmlformats.org/spreadsheetml/2006/main" count="335" uniqueCount="155">
  <si>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</si>
  <si>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</si>
  <si>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</si>
  <si>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</si>
  <si>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</si>
  <si>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</si>
  <si>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</si>
  <si>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</si>
  <si>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</si>
  <si>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</si>
  <si>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</si>
  <si>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</si>
  <si>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</si>
  <si>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</si>
  <si>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</si>
  <si>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</si>
  <si>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</si>
  <si>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</si>
  <si>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</si>
  <si>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</si>
  <si>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</si>
  <si>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</si>
  <si>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</si>
  <si>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</si>
  <si>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</si>
  <si>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</si>
  <si>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</si>
  <si>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</si>
  <si>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</si>
  <si>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</si>
  <si>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</si>
  <si>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</si>
  <si>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</si>
  <si>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</si>
  <si>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</si>
  <si>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</si>
  <si>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</si>
  <si>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</si>
  <si>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</si>
  <si>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</si>
  <si>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</si>
  <si>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</si>
  <si>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</si>
  <si>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</si>
  <si>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</si>
  <si>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</si>
  <si>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</si>
  <si>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</si>
  <si>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</si>
  <si>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</si>
  <si>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</si>
  <si>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</si>
  <si>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</si>
  <si>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</si>
  <si>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</si>
  <si>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</si>
  <si>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</si>
  <si>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</si>
  <si>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</si>
  <si>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</si>
  <si>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</si>
  <si>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</si>
  <si>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</si>
  <si>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</si>
  <si>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</si>
  <si>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</si>
  <si>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</si>
  <si>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</si>
  <si>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</si>
  <si>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</si>
  <si>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</si>
  <si>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</si>
  <si>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</si>
  <si>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</si>
  <si>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</si>
  <si>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</si>
  <si>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</si>
  <si>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</si>
  <si>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</si>
  <si>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</si>
  <si>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</si>
  <si>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</si>
  <si>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</si>
  <si>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</si>
  <si>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</si>
  <si>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</si>
  <si>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</si>
  <si>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</si>
  <si>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</si>
  <si>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</si>
  <si>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</si>
  <si>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</si>
  <si>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</si>
  <si>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</si>
  <si>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</si>
  <si>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</si>
  <si>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</si>
  <si>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</si>
  <si>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</si>
  <si>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</si>
  <si>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</si>
  <si>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</si>
  <si>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</si>
  <si>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</si>
  <si>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</si>
  <si>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</si>
  <si>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</si>
  <si>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</si>
  <si>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</si>
  <si>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</si>
  <si>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</si>
  <si>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</si>
  <si>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</si>
  <si>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</si>
  <si>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</si>
  <si>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</si>
  <si>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</si>
  <si>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</si>
  <si>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</si>
  <si>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Køretøjer, personbil</t>
  </si>
  <si>
    <t>Ledningsnet ≤ Ø50 mm</t>
  </si>
  <si>
    <t>Pumpe inkl. stigrør og forerørsforsejlinger mv.</t>
  </si>
  <si>
    <t>Skyllevand-/slamhåndteringsanlæg - lukkede betonbeholdere</t>
  </si>
  <si>
    <t>Stik på ledningsnet, Konstruktioner</t>
  </si>
  <si>
    <t>Ø110 mm &lt; Ledningsnet ≤ Ø 250 mm</t>
  </si>
  <si>
    <t>Ø 250 mm &lt; Ledningsnet ≤ Ø 500mm</t>
  </si>
  <si>
    <t>Ø 50mm &lt; Ledningsnet ≤ Ø110 mm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</si>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</sst>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46060725.007448561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10625811.088644262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16687399.890359672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20983459.800270274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153</v>
      </c>
      <c r="C13" s="43"/>
      <c r="D13" s="44"/>
      <c r="E13" s="40" t="s">
        <v>101</v>
      </c>
      <c r="F13" s="8" t="s">
        <v>4</v>
      </c>
      <c r="G13" s="41">
        <v>-719290.59370701131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152</v>
      </c>
      <c r="C14" s="55"/>
      <c r="D14" s="56"/>
      <c r="E14" s="40" t="s">
        <v>101</v>
      </c>
      <c r="F14" s="8" t="s">
        <v>4</v>
      </c>
      <c r="G14" s="41">
        <v>-772020.02189733565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-510809.25740349956</v>
      </c>
      <c r="F15" s="8" t="s">
        <v>4</v>
      </c>
      <c r="G15" s="47">
        <f>E15*(1+E30/100)</f>
        <v>-519748.41940806084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294490.24147212011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7398460.688322641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136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-8939.1620045612435</v>
      </c>
      <c r="F23" s="8" t="s">
        <v>4</v>
      </c>
      <c r="G23" s="41">
        <f>SUM(G10:G15,G18:G22)*$E$30/100</f>
        <v>809998.20552458148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-488229.7046580126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-385667.09911573114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-385070.03086419759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45540976.588040501</v>
      </c>
      <c r="F27" s="38" t="s">
        <v>4</v>
      </c>
      <c r="G27" s="51">
        <f>SUM(G10:G26)</f>
        <v>53529594.044943206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143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144</v>
      </c>
      <c r="C31" s="80"/>
      <c r="D31" s="81"/>
      <c r="E31" s="52">
        <v>1.4678780365142838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145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10443057.58097716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16400393.012638496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20622564.914270539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47466015.507886201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3">
        <v>32399.4126</v>
      </c>
      <c r="F13" s="17" t="s">
        <v>4</v>
      </c>
      <c r="G13" s="21">
        <v>70385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3">
        <v>20331543.4276</v>
      </c>
      <c r="F14" s="17" t="s">
        <v>4</v>
      </c>
      <c r="G14" s="21">
        <v>19791534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-502023.84019999951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-510809.25740349956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-4886313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-3731102.9074074072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-1155210.0925925928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-385070.03086419759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8</v>
      </c>
      <c r="E10" s="21">
        <v>2201308.14</v>
      </c>
      <c r="F10" s="9">
        <f>E10/D10</f>
        <v>275163.51750000002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5</v>
      </c>
      <c r="E11" s="21">
        <v>261488.46</v>
      </c>
      <c r="F11" s="9">
        <f t="shared" ref="F11:F31" si="0">E11/D11</f>
        <v>52297.691999999995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239933.16</v>
      </c>
      <c r="F12" s="9">
        <f t="shared" si="0"/>
        <v>3199.1088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15</v>
      </c>
      <c r="E13" s="21">
        <v>35598.75</v>
      </c>
      <c r="F13" s="9">
        <f t="shared" si="0"/>
        <v>2373.25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50</v>
      </c>
      <c r="E14" s="21">
        <v>41048.17</v>
      </c>
      <c r="F14" s="9">
        <f t="shared" si="0"/>
        <v>820.96339999999998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1820496.19</v>
      </c>
      <c r="F15" s="9">
        <f t="shared" si="0"/>
        <v>24273.282533333331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489355.72</v>
      </c>
      <c r="F16" s="9">
        <f t="shared" si="0"/>
        <v>6524.742933333333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1600337.99</v>
      </c>
      <c r="F17" s="9">
        <f t="shared" si="0"/>
        <v>21337.839866666665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75</v>
      </c>
      <c r="E18" s="21">
        <v>4827720.47</v>
      </c>
      <c r="F18" s="9">
        <f t="shared" si="0"/>
        <v>64369.606266666662</v>
      </c>
      <c r="G18" s="17" t="s">
        <v>4</v>
      </c>
      <c r="H18" s="2"/>
    </row>
    <row r="19" spans="1:8" x14ac:dyDescent="0.25">
      <c r="A19" s="2"/>
      <c r="B19" s="42" t="s">
        <v>124</v>
      </c>
      <c r="C19" s="28">
        <v>2016</v>
      </c>
      <c r="D19" s="22">
        <v>75</v>
      </c>
      <c r="E19" s="21">
        <v>1279690.77</v>
      </c>
      <c r="F19" s="9">
        <f t="shared" si="0"/>
        <v>17062.543600000001</v>
      </c>
      <c r="G19" s="17" t="s">
        <v>4</v>
      </c>
      <c r="H19" s="2"/>
    </row>
    <row r="20" spans="1:8" x14ac:dyDescent="0.25">
      <c r="A20" s="2"/>
      <c r="B20" s="42" t="s">
        <v>127</v>
      </c>
      <c r="C20" s="28">
        <v>2016</v>
      </c>
      <c r="D20" s="22">
        <v>35</v>
      </c>
      <c r="E20" s="21">
        <v>179918.93</v>
      </c>
      <c r="F20" s="9">
        <f t="shared" si="0"/>
        <v>5140.540857142857</v>
      </c>
      <c r="G20" s="17" t="s">
        <v>4</v>
      </c>
      <c r="H20" s="2"/>
    </row>
    <row r="21" spans="1:8" x14ac:dyDescent="0.25">
      <c r="A21" s="2"/>
      <c r="B21" s="42" t="s">
        <v>120</v>
      </c>
      <c r="C21" s="28">
        <v>2016</v>
      </c>
      <c r="D21" s="22">
        <v>34</v>
      </c>
      <c r="E21" s="21">
        <v>143196.64000000001</v>
      </c>
      <c r="F21" s="9">
        <f t="shared" si="0"/>
        <v>4211.6658823529415</v>
      </c>
      <c r="G21" s="17" t="s">
        <v>4</v>
      </c>
      <c r="H21" s="2"/>
    </row>
    <row r="22" spans="1:8" x14ac:dyDescent="0.25">
      <c r="A22" s="2"/>
      <c r="B22" s="42" t="s">
        <v>123</v>
      </c>
      <c r="C22" s="28">
        <v>2016</v>
      </c>
      <c r="D22" s="22">
        <v>23</v>
      </c>
      <c r="E22" s="21">
        <v>37478.910000000003</v>
      </c>
      <c r="F22" s="9">
        <f t="shared" si="0"/>
        <v>1629.5178260869566</v>
      </c>
      <c r="G22" s="17" t="s">
        <v>4</v>
      </c>
      <c r="H22" s="2"/>
    </row>
    <row r="23" spans="1:8" x14ac:dyDescent="0.25">
      <c r="A23" s="2"/>
      <c r="B23" s="42" t="s">
        <v>123</v>
      </c>
      <c r="C23" s="28">
        <v>2016</v>
      </c>
      <c r="D23" s="22">
        <v>29</v>
      </c>
      <c r="E23" s="21">
        <v>36107.53</v>
      </c>
      <c r="F23" s="9">
        <f t="shared" si="0"/>
        <v>1245.0872413793104</v>
      </c>
      <c r="G23" s="17" t="s">
        <v>4</v>
      </c>
      <c r="H23" s="2"/>
    </row>
    <row r="24" spans="1:8" x14ac:dyDescent="0.25">
      <c r="A24" s="2"/>
      <c r="B24" s="42" t="s">
        <v>123</v>
      </c>
      <c r="C24" s="28">
        <v>2016</v>
      </c>
      <c r="D24" s="22">
        <v>32</v>
      </c>
      <c r="E24" s="21">
        <v>8268.11</v>
      </c>
      <c r="F24" s="9">
        <f t="shared" si="0"/>
        <v>258.37843750000002</v>
      </c>
      <c r="G24" s="17" t="s">
        <v>4</v>
      </c>
      <c r="H24" s="2"/>
    </row>
    <row r="25" spans="1:8" x14ac:dyDescent="0.25">
      <c r="A25" s="2"/>
      <c r="B25" s="42" t="s">
        <v>123</v>
      </c>
      <c r="C25" s="28">
        <v>2016</v>
      </c>
      <c r="D25" s="22">
        <v>34</v>
      </c>
      <c r="E25" s="21">
        <v>136485.47</v>
      </c>
      <c r="F25" s="9">
        <f t="shared" si="0"/>
        <v>4014.2785294117648</v>
      </c>
      <c r="G25" s="17" t="s">
        <v>4</v>
      </c>
      <c r="H25" s="2"/>
    </row>
    <row r="26" spans="1:8" x14ac:dyDescent="0.25">
      <c r="A26" s="2"/>
      <c r="B26" s="42" t="s">
        <v>123</v>
      </c>
      <c r="C26" s="28">
        <v>2016</v>
      </c>
      <c r="D26" s="22">
        <v>39</v>
      </c>
      <c r="E26" s="21">
        <v>46792.84</v>
      </c>
      <c r="F26" s="9">
        <f t="shared" si="0"/>
        <v>1199.8164102564101</v>
      </c>
      <c r="G26" s="17" t="s">
        <v>4</v>
      </c>
      <c r="H26" s="2"/>
    </row>
    <row r="27" spans="1:8" x14ac:dyDescent="0.25">
      <c r="A27" s="2"/>
      <c r="B27" s="42" t="s">
        <v>126</v>
      </c>
      <c r="C27" s="28">
        <v>2016</v>
      </c>
      <c r="D27" s="22">
        <v>23</v>
      </c>
      <c r="E27" s="21">
        <v>11089.55</v>
      </c>
      <c r="F27" s="9">
        <f t="shared" si="0"/>
        <v>482.15434782608691</v>
      </c>
      <c r="G27" s="17" t="s">
        <v>4</v>
      </c>
      <c r="H27" s="2"/>
    </row>
    <row r="28" spans="1:8" x14ac:dyDescent="0.25">
      <c r="A28" s="2"/>
      <c r="B28" s="42" t="s">
        <v>126</v>
      </c>
      <c r="C28" s="28">
        <v>2016</v>
      </c>
      <c r="D28" s="22">
        <v>29</v>
      </c>
      <c r="E28" s="21">
        <v>174428.99</v>
      </c>
      <c r="F28" s="9">
        <f t="shared" si="0"/>
        <v>6014.7927586206897</v>
      </c>
      <c r="G28" s="17" t="s">
        <v>4</v>
      </c>
      <c r="H28" s="2"/>
    </row>
    <row r="29" spans="1:8" x14ac:dyDescent="0.25">
      <c r="A29" s="2"/>
      <c r="B29" s="42" t="s">
        <v>126</v>
      </c>
      <c r="C29" s="28">
        <v>2016</v>
      </c>
      <c r="D29" s="22">
        <v>32</v>
      </c>
      <c r="E29" s="21">
        <v>14147.88</v>
      </c>
      <c r="F29" s="9">
        <f t="shared" si="0"/>
        <v>442.12124999999997</v>
      </c>
      <c r="G29" s="17" t="s">
        <v>4</v>
      </c>
      <c r="H29" s="2"/>
    </row>
    <row r="30" spans="1:8" x14ac:dyDescent="0.25">
      <c r="A30" s="2"/>
      <c r="B30" s="42" t="s">
        <v>126</v>
      </c>
      <c r="C30" s="28">
        <v>2016</v>
      </c>
      <c r="D30" s="22">
        <v>34</v>
      </c>
      <c r="E30" s="21">
        <v>109553.82</v>
      </c>
      <c r="F30" s="9">
        <f t="shared" si="0"/>
        <v>3222.1711764705883</v>
      </c>
      <c r="G30" s="17" t="s">
        <v>4</v>
      </c>
      <c r="H30" s="2"/>
    </row>
    <row r="31" spans="1:8" x14ac:dyDescent="0.25">
      <c r="A31" s="2"/>
      <c r="B31" s="42" t="s">
        <v>124</v>
      </c>
      <c r="C31" s="28">
        <v>2016</v>
      </c>
      <c r="D31" s="22">
        <v>23</v>
      </c>
      <c r="E31" s="21">
        <v>208859.24</v>
      </c>
      <c r="F31" s="9">
        <f t="shared" si="0"/>
        <v>9080.8365217391292</v>
      </c>
      <c r="G31" s="17" t="s">
        <v>4</v>
      </c>
      <c r="H31" s="2"/>
    </row>
    <row r="32" spans="1:8" x14ac:dyDescent="0.25">
      <c r="A32" s="2"/>
      <c r="B32" s="91" t="s">
        <v>54</v>
      </c>
      <c r="C32" s="92"/>
      <c r="D32" s="92"/>
      <c r="E32" s="93"/>
      <c r="F32" s="15">
        <f>SUM(F10:F31)</f>
        <v>504363.90813878673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20068519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19574900</v>
      </c>
      <c r="H10" s="17" t="s">
        <v>4</v>
      </c>
      <c r="I10" s="2"/>
    </row>
    <row r="11" spans="1:9" x14ac:dyDescent="0.25">
      <c r="A11" s="2"/>
      <c r="B11" s="91" t="s">
        <v>147</v>
      </c>
      <c r="C11" s="92"/>
      <c r="D11" s="92"/>
      <c r="E11" s="92"/>
      <c r="F11" s="93"/>
      <c r="G11" s="15">
        <f>G9-G10</f>
        <v>493619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744487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1140000</v>
      </c>
      <c r="H16" s="17" t="s">
        <v>4</v>
      </c>
      <c r="I16" s="2"/>
    </row>
    <row r="17" spans="1:9" x14ac:dyDescent="0.25">
      <c r="A17" s="2"/>
      <c r="B17" s="91" t="s">
        <v>148</v>
      </c>
      <c r="C17" s="92"/>
      <c r="D17" s="92"/>
      <c r="E17" s="92"/>
      <c r="F17" s="93"/>
      <c r="G17" s="15">
        <f>G15-G16</f>
        <v>-395513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153687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75000</v>
      </c>
      <c r="H22" s="17" t="s">
        <v>4</v>
      </c>
      <c r="I22" s="2"/>
    </row>
    <row r="23" spans="1:9" x14ac:dyDescent="0.25">
      <c r="A23" s="2"/>
      <c r="B23" s="91" t="s">
        <v>149</v>
      </c>
      <c r="C23" s="92"/>
      <c r="D23" s="92"/>
      <c r="E23" s="92"/>
      <c r="F23" s="93"/>
      <c r="G23" s="15">
        <f>G21-G22</f>
        <v>78687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2016'!F32</f>
        <v>504363.90813878673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386666.66666666663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117697.24147212011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48478758.688322641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10734561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2740834.4195875963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-417331.54428571439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769000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13827063.875301883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903409.59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903409.59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-1020823.56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-12488094.289999999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-1290814.06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-14799731.91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-69258.444698117673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41126020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-45722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41080298</v>
      </c>
      <c r="F35" s="25" t="s">
        <v>4</v>
      </c>
      <c r="G35" s="12">
        <f>-E35</f>
        <v>-41080298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7398460.688322641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141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154</v>
      </c>
      <c r="C16" s="85"/>
      <c r="D16" s="85"/>
      <c r="E16" s="86"/>
      <c r="F16" s="100" t="s">
        <v>137</v>
      </c>
      <c r="G16" s="100"/>
      <c r="H16" s="2"/>
    </row>
    <row r="17" spans="1:8" x14ac:dyDescent="0.25">
      <c r="A17" s="2"/>
      <c r="B17" s="79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2017-09-13T12:26:19Z</dcterms:modified>
</cp:coreProperties>
</file>