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Tillæg" sheetId="20" r:id="rId5"/>
    <sheet name="Fane 6. Bortfald" sheetId="21" r:id="rId6"/>
  </sheets>
  <calcPr calcId="145621"/>
</workbook>
</file>

<file path=xl/calcChain.xml><?xml version="1.0" encoding="utf-8"?>
<calcChain xmlns="http://schemas.openxmlformats.org/spreadsheetml/2006/main">
  <c r="K12" i="22" l="1"/>
  <c r="K11" i="22"/>
  <c r="K10" i="22"/>
  <c r="F18" i="20"/>
  <c r="F19" i="20" s="1"/>
  <c r="F11" i="21" l="1"/>
  <c r="F12" i="21" s="1"/>
  <c r="D11" i="21"/>
  <c r="D12" i="21" s="1"/>
  <c r="K16" i="22" l="1"/>
  <c r="F11" i="20"/>
  <c r="F12" i="20" s="1"/>
  <c r="D11" i="20"/>
  <c r="D12" i="20" s="1"/>
  <c r="E15" i="22" s="1"/>
  <c r="G15" i="22" l="1"/>
  <c r="E18" i="22"/>
  <c r="I15" i="22" l="1"/>
  <c r="G18" i="22"/>
  <c r="G18" i="19"/>
  <c r="G19" i="19" s="1"/>
  <c r="E14" i="22" s="1"/>
  <c r="G12" i="7"/>
  <c r="G14" i="22" l="1"/>
  <c r="E17" i="22"/>
  <c r="E19" i="22"/>
  <c r="I18" i="22"/>
  <c r="K15" i="22"/>
  <c r="K18" i="22" s="1"/>
  <c r="I14" i="22" l="1"/>
  <c r="G17" i="22"/>
  <c r="G19" i="22" s="1"/>
  <c r="K14" i="22" l="1"/>
  <c r="K17" i="22" s="1"/>
  <c r="I17" i="22"/>
  <c r="I19" i="22" s="1"/>
  <c r="K19" i="22" l="1"/>
</calcChain>
</file>

<file path=xl/sharedStrings.xml><?xml version="1.0" encoding="utf-8"?>
<sst xmlns="http://schemas.openxmlformats.org/spreadsheetml/2006/main" count="174" uniqueCount="71">
  <si>
    <t>kr.</t>
  </si>
  <si>
    <t>Bilag A</t>
  </si>
  <si>
    <t>Indholdsfortegnelse</t>
  </si>
  <si>
    <t>Fane 3</t>
  </si>
  <si>
    <t>Fane 4</t>
  </si>
  <si>
    <t>Fane 5</t>
  </si>
  <si>
    <t>Fane 6</t>
  </si>
  <si>
    <t>Generelt effektiviseringskrav</t>
  </si>
  <si>
    <t>pct.</t>
  </si>
  <si>
    <t>Driftsomkostninger</t>
  </si>
  <si>
    <t>Ikke-påvirkelige omkostninger</t>
  </si>
  <si>
    <t>Beregningen af de enkelte komponenter i grundlaget fremgår af bilag B.</t>
  </si>
  <si>
    <t>Prisudvikling</t>
  </si>
  <si>
    <t>Korrektion af grundlag</t>
  </si>
  <si>
    <t>Bortfald af omkostninger</t>
  </si>
  <si>
    <t>Tillæg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</si>
  <si>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</si>
  <si>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</si>
  <si>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</si>
  <si>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</si>
  <si>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</si>
  <si>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</si>
  <si>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</si>
  <si>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</si>
  <si>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</si>
  <si>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</si>
  <si>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</si>
  <si>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</si>
  <si>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</si>
  <si>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</si>
  <si>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</si>
  <si>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</si>
  <si>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</si>
  <si>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</si>
  <si>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</si>
  <si>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</si>
  <si>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</si>
  <si>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</si>
  <si>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</si>
  <si>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</si>
  <si>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</si>
  <si>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</si>
  <si>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</si>
  <si>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</si>
  <si>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</si>
  <si>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</si>
  <si>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</si>
  <si>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</si>
  <si>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</si>
  <si>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</si>
  <si>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</si>
  <si>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</si>
  <si>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</si>
  <si>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</si>
  <si>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</si>
  <si>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</si>
  <si>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</si>
  <si>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</si>
  <si>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</si>
  <si>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</si>
  <si>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</si>
  <si>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</si>
  <si>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</si>
  <si>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</si>
  <si>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</si>
  <si>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</si>
  <si>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</si>
  <si>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</si>
  <si>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</si>
  <si>
    <t>Fane 6: Bortfald eller nedsættelse af omkostninger til mål, medfinansiering eller udvidelse</t>
  </si>
  <si>
    <t>Fane 5: Tillæg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</si>
</sst>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0" fontId="11" fillId="0" borderId="0"/>
  </cellStyleXfs>
  <cellXfs count="76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6" borderId="1" xfId="0" applyFont="1" applyFill="1" applyBorder="1" applyAlignment="1" applyProtection="1">
      <alignment wrapText="1"/>
    </xf>
    <xf numFmtId="3" fontId="8" fillId="6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6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6" borderId="1" xfId="0" applyNumberFormat="1" applyFont="1" applyFill="1" applyBorder="1" applyProtection="1">
      <protection locked="0"/>
    </xf>
    <xf numFmtId="49" fontId="8" fillId="6" borderId="2" xfId="0" applyNumberFormat="1" applyFont="1" applyFill="1" applyBorder="1" applyAlignment="1" applyProtection="1">
      <protection locked="0"/>
    </xf>
    <xf numFmtId="49" fontId="8" fillId="6" borderId="6" xfId="0" applyNumberFormat="1" applyFont="1" applyFill="1" applyBorder="1" applyAlignment="1" applyProtection="1">
      <protection locked="0"/>
    </xf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6" borderId="6" xfId="0" applyFont="1" applyFill="1" applyBorder="1" applyAlignment="1" applyProtection="1">
      <alignment horizontal="left"/>
    </xf>
    <xf numFmtId="0" fontId="8" fillId="6" borderId="3" xfId="0" applyFont="1" applyFill="1" applyBorder="1" applyAlignment="1" applyProtection="1">
      <alignment horizontal="left"/>
    </xf>
    <xf numFmtId="0" fontId="8" fillId="6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6" borderId="1" xfId="0" quotePrefix="1" applyNumberFormat="1" applyFont="1" applyFill="1" applyBorder="1" applyAlignment="1" applyProtection="1">
      <alignment horizontal="center"/>
    </xf>
    <xf numFmtId="3" fontId="8" fillId="6" borderId="1" xfId="0" quotePrefix="1" applyNumberFormat="1" applyFont="1" applyFill="1" applyBorder="1" applyAlignment="1" applyProtection="1">
      <alignment horizontal="right"/>
    </xf>
    <xf numFmtId="0" fontId="8" fillId="6" borderId="2" xfId="0" quotePrefix="1" applyFont="1" applyFill="1" applyBorder="1" applyAlignment="1" applyProtection="1">
      <alignment horizontal="left"/>
    </xf>
    <xf numFmtId="0" fontId="8" fillId="6" borderId="6" xfId="0" applyFont="1" applyFill="1" applyBorder="1" applyAlignment="1" applyProtection="1">
      <alignment horizontal="left"/>
    </xf>
    <xf numFmtId="0" fontId="8" fillId="6" borderId="3" xfId="0" applyFont="1" applyFill="1" applyBorder="1" applyAlignment="1" applyProtection="1">
      <alignment horizontal="left"/>
    </xf>
    <xf numFmtId="3" fontId="8" fillId="6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6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6" borderId="1" xfId="0" applyNumberFormat="1" applyFont="1" applyFill="1" applyBorder="1" applyAlignment="1" applyProtection="1">
      <alignment horizontal="right"/>
    </xf>
    <xf numFmtId="3" fontId="7" fillId="3" borderId="6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6" borderId="1" xfId="0" quotePrefix="1" applyNumberFormat="1" applyFont="1" applyFill="1" applyBorder="1" applyAlignment="1" applyProtection="1">
      <alignment horizontal="right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8" fillId="6" borderId="1" xfId="0" applyFont="1" applyFill="1" applyBorder="1" applyAlignment="1" applyProtection="1">
      <protection locked="0"/>
    </xf>
    <xf numFmtId="3" fontId="8" fillId="0" borderId="0" xfId="0" applyNumberFormat="1" applyFont="1" applyProtection="1"/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6" borderId="2" xfId="0" quotePrefix="1" applyFont="1" applyFill="1" applyBorder="1" applyAlignment="1" applyProtection="1">
      <alignment horizontal="left"/>
    </xf>
    <xf numFmtId="0" fontId="8" fillId="6" borderId="6" xfId="0" applyFont="1" applyFill="1" applyBorder="1" applyAlignment="1" applyProtection="1">
      <alignment horizontal="left"/>
    </xf>
    <xf numFmtId="0" fontId="8" fillId="6" borderId="3" xfId="0" applyFont="1" applyFill="1" applyBorder="1" applyAlignment="1" applyProtection="1">
      <alignment horizontal="left"/>
    </xf>
    <xf numFmtId="0" fontId="8" fillId="6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6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6" borderId="2" xfId="0" applyFont="1" applyFill="1" applyBorder="1" applyAlignment="1" applyProtection="1">
      <alignment horizontal="left"/>
      <protection locked="0"/>
    </xf>
    <xf numFmtId="0" fontId="8" fillId="6" borderId="6" xfId="0" applyFont="1" applyFill="1" applyBorder="1" applyAlignment="1" applyProtection="1">
      <alignment horizontal="left"/>
      <protection locked="0"/>
    </xf>
    <xf numFmtId="0" fontId="8" fillId="4" borderId="1" xfId="0" applyFont="1" applyFill="1" applyBorder="1" applyAlignment="1" applyProtection="1">
      <alignment horizontal="center" wrapText="1"/>
    </xf>
    <xf numFmtId="49" fontId="8" fillId="6" borderId="2" xfId="0" applyNumberFormat="1" applyFont="1" applyFill="1" applyBorder="1" applyAlignment="1" applyProtection="1">
      <alignment horizontal="left"/>
      <protection locked="0"/>
    </xf>
    <xf numFmtId="49" fontId="8" fillId="6" borderId="3" xfId="0" applyNumberFormat="1" applyFont="1" applyFill="1" applyBorder="1" applyAlignment="1" applyProtection="1">
      <alignment horizontal="left"/>
      <protection locked="0"/>
    </xf>
  </cellXfs>
  <cellStyles count="3">
    <cellStyle name="Link" xfId="1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5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2"/>
    <col min="5" max="5" width="11.7109375" style="2" customWidth="1"/>
    <col min="6" max="6" width="11.5703125" style="2" customWidth="1"/>
    <col min="7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46" t="s">
        <v>1</v>
      </c>
      <c r="E6" s="46"/>
      <c r="F6" s="46"/>
      <c r="G6" s="46"/>
      <c r="H6" s="3"/>
      <c r="I6" s="1"/>
    </row>
    <row r="7" spans="1:9" ht="15" customHeight="1" x14ac:dyDescent="0.25">
      <c r="A7" s="1"/>
      <c r="B7" s="1"/>
      <c r="C7" s="3"/>
      <c r="D7" s="46"/>
      <c r="E7" s="46"/>
      <c r="F7" s="46"/>
      <c r="G7" s="46"/>
      <c r="H7" s="3"/>
      <c r="I7" s="1"/>
    </row>
    <row r="8" spans="1:9" ht="15.75" x14ac:dyDescent="0.25">
      <c r="A8" s="1"/>
      <c r="B8" s="1"/>
      <c r="C8" s="4"/>
      <c r="D8" s="48" t="s">
        <v>50</v>
      </c>
      <c r="E8" s="48"/>
      <c r="F8" s="48"/>
      <c r="G8" s="4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47" t="s">
        <v>2</v>
      </c>
      <c r="E11" s="47"/>
      <c r="F11" s="47"/>
      <c r="G11" s="4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47</v>
      </c>
      <c r="D13" s="52" t="s">
        <v>48</v>
      </c>
      <c r="E13" s="53"/>
      <c r="F13" s="53"/>
      <c r="G13" s="54"/>
      <c r="H13" s="1"/>
      <c r="I13" s="1"/>
    </row>
    <row r="14" spans="1:9" x14ac:dyDescent="0.25">
      <c r="A14" s="1"/>
      <c r="B14" s="1"/>
      <c r="C14" s="6" t="s">
        <v>3</v>
      </c>
      <c r="D14" s="49" t="s">
        <v>13</v>
      </c>
      <c r="E14" s="50"/>
      <c r="F14" s="50"/>
      <c r="G14" s="51"/>
      <c r="H14" s="1"/>
      <c r="I14" s="1"/>
    </row>
    <row r="15" spans="1:9" x14ac:dyDescent="0.25">
      <c r="A15" s="1"/>
      <c r="B15" s="1"/>
      <c r="C15" s="6" t="s">
        <v>4</v>
      </c>
      <c r="D15" s="49" t="s">
        <v>10</v>
      </c>
      <c r="E15" s="50"/>
      <c r="F15" s="50"/>
      <c r="G15" s="51"/>
      <c r="H15" s="1"/>
      <c r="I15" s="1"/>
    </row>
    <row r="16" spans="1:9" x14ac:dyDescent="0.25">
      <c r="A16" s="1"/>
      <c r="B16" s="1"/>
      <c r="C16" s="6" t="s">
        <v>5</v>
      </c>
      <c r="D16" s="43" t="s">
        <v>15</v>
      </c>
      <c r="E16" s="44"/>
      <c r="F16" s="44"/>
      <c r="G16" s="45"/>
      <c r="H16" s="1"/>
      <c r="I16" s="1"/>
    </row>
    <row r="17" spans="1:9" x14ac:dyDescent="0.25">
      <c r="A17" s="1"/>
      <c r="B17" s="1"/>
      <c r="C17" s="6" t="s">
        <v>6</v>
      </c>
      <c r="D17" s="43" t="s">
        <v>14</v>
      </c>
      <c r="E17" s="44"/>
      <c r="F17" s="44"/>
      <c r="G17" s="45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</sheetData>
  <sheetProtection password="DFE9" sheet="1" objects="1" scenarios="1"/>
  <mergeCells count="8">
    <mergeCell ref="D16:G16"/>
    <mergeCell ref="D17:G17"/>
    <mergeCell ref="D6:G7"/>
    <mergeCell ref="D11:G11"/>
    <mergeCell ref="D8:G8"/>
    <mergeCell ref="D14:G14"/>
    <mergeCell ref="D15:G15"/>
    <mergeCell ref="D13:G13"/>
  </mergeCells>
  <hyperlinks>
    <hyperlink ref="D15:G15" location="'Fane 4. Ikke-påvirkelige omk.'!A1" display="Ikke-påvirkelige omkostninger"/>
    <hyperlink ref="D16:G16" location="'Fane 5. Tillæg'!A1" display="Tillæg"/>
    <hyperlink ref="D17:G17" location="'Fane 6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2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3" width="9.140625" style="2"/>
    <col min="4" max="4" width="37.85546875" style="2" customWidth="1"/>
    <col min="5" max="5" width="10.5703125" style="2" customWidth="1"/>
    <col min="6" max="6" width="4.140625" style="2" customWidth="1"/>
    <col min="7" max="7" width="10.5703125" style="2" customWidth="1"/>
    <col min="8" max="8" width="3.28515625" style="2" customWidth="1"/>
    <col min="9" max="9" width="10.7109375" style="2" customWidth="1"/>
    <col min="10" max="10" width="3.28515625" style="2" customWidth="1"/>
    <col min="11" max="11" width="10.42578125" style="2" customWidth="1"/>
    <col min="12" max="12" width="3.28515625" style="2" customWidth="1"/>
    <col min="13" max="16384" width="9.140625" style="2"/>
  </cols>
  <sheetData>
    <row r="1" spans="1:13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5" customHeight="1" x14ac:dyDescent="0.25">
      <c r="A3" s="1"/>
      <c r="B3" s="55" t="s">
        <v>49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1"/>
    </row>
    <row r="4" spans="1:13" ht="15" customHeight="1" x14ac:dyDescent="0.25">
      <c r="A4" s="1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1"/>
    </row>
    <row r="5" spans="1:13" x14ac:dyDescent="0.25">
      <c r="A5" s="1"/>
      <c r="B5" s="56" t="s">
        <v>39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1"/>
    </row>
    <row r="6" spans="1:13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x14ac:dyDescent="0.25">
      <c r="A8" s="1"/>
      <c r="B8" s="23"/>
      <c r="C8" s="24"/>
      <c r="D8" s="24"/>
      <c r="E8" s="24">
        <v>2018</v>
      </c>
      <c r="F8" s="25"/>
      <c r="G8" s="24">
        <v>2019</v>
      </c>
      <c r="H8" s="24"/>
      <c r="I8" s="24">
        <v>2020</v>
      </c>
      <c r="J8" s="24"/>
      <c r="K8" s="24">
        <v>2021</v>
      </c>
      <c r="L8" s="25"/>
      <c r="M8" s="1"/>
    </row>
    <row r="9" spans="1:13" ht="15" customHeight="1" x14ac:dyDescent="0.25">
      <c r="A9" s="1"/>
      <c r="B9" s="57" t="s">
        <v>40</v>
      </c>
      <c r="C9" s="58"/>
      <c r="D9" s="59"/>
      <c r="E9" s="33">
        <v>3424886.529489133</v>
      </c>
      <c r="F9" s="9" t="s">
        <v>0</v>
      </c>
      <c r="G9" s="33">
        <v>3434271.9065592191</v>
      </c>
      <c r="H9" s="9" t="s">
        <v>0</v>
      </c>
      <c r="I9" s="33">
        <v>3443930.5183462813</v>
      </c>
      <c r="J9" s="9" t="s">
        <v>0</v>
      </c>
      <c r="K9" s="40" t="s">
        <v>41</v>
      </c>
      <c r="L9" s="26" t="s">
        <v>0</v>
      </c>
      <c r="M9" s="1"/>
    </row>
    <row r="10" spans="1:13" x14ac:dyDescent="0.25">
      <c r="A10" s="1"/>
      <c r="B10" s="60" t="s">
        <v>16</v>
      </c>
      <c r="C10" s="61"/>
      <c r="D10" s="62"/>
      <c r="E10" s="27" t="s">
        <v>41</v>
      </c>
      <c r="F10" s="7" t="s">
        <v>0</v>
      </c>
      <c r="G10" s="27" t="s">
        <v>41</v>
      </c>
      <c r="H10" s="7" t="s">
        <v>0</v>
      </c>
      <c r="I10" s="27" t="s">
        <v>41</v>
      </c>
      <c r="J10" s="7" t="s">
        <v>0</v>
      </c>
      <c r="K10" s="28">
        <f>'Fane 3. Korrigeret grundlag'!G9*(1+E23/100)^3</f>
        <v>1095432.3920973716</v>
      </c>
      <c r="L10" s="7" t="s">
        <v>0</v>
      </c>
      <c r="M10" s="1"/>
    </row>
    <row r="11" spans="1:13" x14ac:dyDescent="0.25">
      <c r="A11" s="1"/>
      <c r="B11" s="29" t="s">
        <v>17</v>
      </c>
      <c r="C11" s="30"/>
      <c r="D11" s="31"/>
      <c r="E11" s="27" t="s">
        <v>41</v>
      </c>
      <c r="F11" s="7" t="s">
        <v>0</v>
      </c>
      <c r="G11" s="27" t="s">
        <v>41</v>
      </c>
      <c r="H11" s="7" t="s">
        <v>0</v>
      </c>
      <c r="I11" s="27" t="s">
        <v>41</v>
      </c>
      <c r="J11" s="7" t="s">
        <v>0</v>
      </c>
      <c r="K11" s="28">
        <f>'Fane 3. Korrigeret grundlag'!G10*(1+E23/100)^3</f>
        <v>1037495.02851356</v>
      </c>
      <c r="L11" s="7" t="s">
        <v>0</v>
      </c>
      <c r="M11" s="1"/>
    </row>
    <row r="12" spans="1:13" x14ac:dyDescent="0.25">
      <c r="A12" s="1"/>
      <c r="B12" s="29" t="s">
        <v>32</v>
      </c>
      <c r="C12" s="30"/>
      <c r="D12" s="31"/>
      <c r="E12" s="27" t="s">
        <v>41</v>
      </c>
      <c r="F12" s="7" t="s">
        <v>0</v>
      </c>
      <c r="G12" s="27" t="s">
        <v>41</v>
      </c>
      <c r="H12" s="7" t="s">
        <v>0</v>
      </c>
      <c r="I12" s="27" t="s">
        <v>41</v>
      </c>
      <c r="J12" s="7" t="s">
        <v>0</v>
      </c>
      <c r="K12" s="28">
        <f>'Fane 3. Korrigeret grundlag'!G11*(1+E23/100)^3</f>
        <v>1501588.5543969162</v>
      </c>
      <c r="L12" s="7" t="s">
        <v>0</v>
      </c>
      <c r="M12" s="1"/>
    </row>
    <row r="13" spans="1:13" x14ac:dyDescent="0.25">
      <c r="A13" s="1"/>
      <c r="B13" s="29" t="s">
        <v>68</v>
      </c>
      <c r="C13" s="30"/>
      <c r="D13" s="31"/>
      <c r="E13" s="27" t="s">
        <v>41</v>
      </c>
      <c r="F13" s="7" t="s">
        <v>0</v>
      </c>
      <c r="G13" s="27" t="s">
        <v>41</v>
      </c>
      <c r="H13" s="7" t="s">
        <v>0</v>
      </c>
      <c r="I13" s="27" t="s">
        <v>41</v>
      </c>
      <c r="J13" s="7" t="s">
        <v>0</v>
      </c>
      <c r="K13" s="28">
        <v>-136753.60659132799</v>
      </c>
      <c r="L13" s="7" t="s">
        <v>0</v>
      </c>
      <c r="M13" s="1"/>
    </row>
    <row r="14" spans="1:13" x14ac:dyDescent="0.25">
      <c r="A14" s="1"/>
      <c r="B14" s="60" t="s">
        <v>42</v>
      </c>
      <c r="C14" s="61"/>
      <c r="D14" s="62"/>
      <c r="E14" s="28">
        <f>'Fane 4. Ikke-påvirkelige omk.'!G19</f>
        <v>12948.705000000002</v>
      </c>
      <c r="F14" s="7" t="s">
        <v>0</v>
      </c>
      <c r="G14" s="8">
        <f>E14*(1+$E$23/100)</f>
        <v>13175.307337500002</v>
      </c>
      <c r="H14" s="7" t="s">
        <v>0</v>
      </c>
      <c r="I14" s="8">
        <f>G14*(1+$E$23/100)</f>
        <v>13405.875215906253</v>
      </c>
      <c r="J14" s="7" t="s">
        <v>0</v>
      </c>
      <c r="K14" s="36">
        <f>I14*(1+$E$23/100)</f>
        <v>13640.478032184614</v>
      </c>
      <c r="L14" s="7" t="s">
        <v>0</v>
      </c>
      <c r="M14" s="1"/>
    </row>
    <row r="15" spans="1:13" x14ac:dyDescent="0.25">
      <c r="A15" s="1"/>
      <c r="B15" s="63" t="s">
        <v>43</v>
      </c>
      <c r="C15" s="61"/>
      <c r="D15" s="62"/>
      <c r="E15" s="8">
        <f>'Fane 5. Tillæg'!D12+'Fane 5. Tillæg'!F12</f>
        <v>0</v>
      </c>
      <c r="F15" s="7" t="s">
        <v>0</v>
      </c>
      <c r="G15" s="8">
        <f>E15*(1+$E$23/100)*(1-$E$24/100)</f>
        <v>0</v>
      </c>
      <c r="H15" s="7" t="s">
        <v>0</v>
      </c>
      <c r="I15" s="8">
        <f>G15*(1+$E$23/100)*(1-$E$24/100)</f>
        <v>0</v>
      </c>
      <c r="J15" s="7" t="s">
        <v>0</v>
      </c>
      <c r="K15" s="36">
        <f>I15*(1+$E$23/100)*(1-$E$24/100)</f>
        <v>0</v>
      </c>
      <c r="L15" s="7" t="s">
        <v>0</v>
      </c>
      <c r="M15" s="1"/>
    </row>
    <row r="16" spans="1:13" x14ac:dyDescent="0.25">
      <c r="A16" s="1"/>
      <c r="B16" s="63" t="s">
        <v>23</v>
      </c>
      <c r="C16" s="61"/>
      <c r="D16" s="62"/>
      <c r="E16" s="27" t="s">
        <v>41</v>
      </c>
      <c r="F16" s="7" t="s">
        <v>0</v>
      </c>
      <c r="G16" s="27" t="s">
        <v>41</v>
      </c>
      <c r="H16" s="7" t="s">
        <v>0</v>
      </c>
      <c r="I16" s="27" t="s">
        <v>41</v>
      </c>
      <c r="J16" s="7" t="s">
        <v>0</v>
      </c>
      <c r="K16" s="36">
        <f>'Fane 6. Bortfald'!D12+'Fane 6. Bortfald'!F12</f>
        <v>0</v>
      </c>
      <c r="L16" s="7" t="s">
        <v>0</v>
      </c>
      <c r="M16" s="1"/>
    </row>
    <row r="17" spans="1:13" x14ac:dyDescent="0.25">
      <c r="A17" s="1"/>
      <c r="B17" s="63" t="s">
        <v>12</v>
      </c>
      <c r="C17" s="61"/>
      <c r="D17" s="62"/>
      <c r="E17" s="28">
        <f>(E15+E14)*($E$23/100)</f>
        <v>226.60233750000006</v>
      </c>
      <c r="F17" s="7" t="s">
        <v>0</v>
      </c>
      <c r="G17" s="28">
        <f>(G15+G14)*($E$23/100)</f>
        <v>230.56787840625006</v>
      </c>
      <c r="H17" s="7" t="s">
        <v>0</v>
      </c>
      <c r="I17" s="28">
        <f>(I15+I14)*($E$23/100)</f>
        <v>234.60281627835946</v>
      </c>
      <c r="J17" s="7" t="s">
        <v>0</v>
      </c>
      <c r="K17" s="28">
        <f>SUM(K10:K14,K15:K16)*($E$23/100)</f>
        <v>61449.54981285234</v>
      </c>
      <c r="L17" s="7" t="s">
        <v>0</v>
      </c>
      <c r="M17" s="1"/>
    </row>
    <row r="18" spans="1:13" x14ac:dyDescent="0.25">
      <c r="A18" s="1"/>
      <c r="B18" s="63" t="s">
        <v>7</v>
      </c>
      <c r="C18" s="61"/>
      <c r="D18" s="62"/>
      <c r="E18" s="28">
        <f>-E15*(1+$E$23/100)*($E$24/100)</f>
        <v>0</v>
      </c>
      <c r="F18" s="7" t="s">
        <v>0</v>
      </c>
      <c r="G18" s="28">
        <f>-G15*(1+$E$23/100)*($E$24/100)</f>
        <v>0</v>
      </c>
      <c r="H18" s="7" t="s">
        <v>0</v>
      </c>
      <c r="I18" s="28">
        <f>-I15*(1+$E$23/100)*($E$24/100)</f>
        <v>0</v>
      </c>
      <c r="J18" s="7" t="s">
        <v>0</v>
      </c>
      <c r="K18" s="28">
        <f>-SUM(K10:K11,K13,K15:K16)*(1+$E$23/100)*($E$24/100)</f>
        <v>-34528.816548004099</v>
      </c>
      <c r="L18" s="7" t="s">
        <v>0</v>
      </c>
      <c r="M18" s="1"/>
    </row>
    <row r="19" spans="1:13" x14ac:dyDescent="0.25">
      <c r="A19" s="1"/>
      <c r="B19" s="23" t="s">
        <v>44</v>
      </c>
      <c r="C19" s="24"/>
      <c r="D19" s="24"/>
      <c r="E19" s="34">
        <f>SUM(E9:E18)</f>
        <v>3438061.8368266332</v>
      </c>
      <c r="F19" s="24" t="s">
        <v>0</v>
      </c>
      <c r="G19" s="34">
        <f>SUM(G9:G18)</f>
        <v>3447677.7817751253</v>
      </c>
      <c r="H19" s="24" t="s">
        <v>0</v>
      </c>
      <c r="I19" s="34">
        <f>SUM(I9:I18)</f>
        <v>3457570.996378466</v>
      </c>
      <c r="J19" s="24" t="s">
        <v>0</v>
      </c>
      <c r="K19" s="37">
        <f>SUM(K9:K18)</f>
        <v>3538323.5797135527</v>
      </c>
      <c r="L19" s="25" t="s">
        <v>0</v>
      </c>
      <c r="M19" s="1"/>
    </row>
    <row r="20" spans="1:13" x14ac:dyDescent="0.25">
      <c r="A20" s="1"/>
      <c r="B20" s="1"/>
      <c r="C20" s="1"/>
      <c r="D20" s="1"/>
      <c r="E20" s="35"/>
      <c r="F20" s="1"/>
      <c r="G20" s="35"/>
      <c r="H20" s="1"/>
      <c r="I20" s="35"/>
      <c r="J20" s="1"/>
      <c r="K20" s="38"/>
      <c r="L20" s="1"/>
      <c r="M20" s="1"/>
    </row>
    <row r="21" spans="1:13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5" customHeight="1" x14ac:dyDescent="0.25">
      <c r="A22" s="1"/>
      <c r="B22" s="23" t="s">
        <v>45</v>
      </c>
      <c r="C22" s="24"/>
      <c r="D22" s="24"/>
      <c r="E22" s="24"/>
      <c r="F22" s="24"/>
      <c r="G22" s="1"/>
      <c r="H22" s="1"/>
      <c r="I22" s="1"/>
      <c r="J22" s="1"/>
      <c r="K22" s="1"/>
      <c r="L22" s="1"/>
      <c r="M22" s="1"/>
    </row>
    <row r="23" spans="1:13" x14ac:dyDescent="0.25">
      <c r="A23" s="1"/>
      <c r="B23" s="22" t="s">
        <v>46</v>
      </c>
      <c r="C23" s="20"/>
      <c r="D23" s="21"/>
      <c r="E23" s="39">
        <v>1.75</v>
      </c>
      <c r="F23" s="7" t="s">
        <v>8</v>
      </c>
      <c r="G23" s="1"/>
      <c r="H23" s="1"/>
      <c r="I23" s="1"/>
      <c r="J23" s="1"/>
      <c r="K23" s="1"/>
      <c r="L23" s="1"/>
      <c r="M23" s="1"/>
    </row>
    <row r="24" spans="1:13" ht="15" customHeight="1" x14ac:dyDescent="0.25">
      <c r="A24" s="1"/>
      <c r="B24" s="63" t="s">
        <v>7</v>
      </c>
      <c r="C24" s="61"/>
      <c r="D24" s="62"/>
      <c r="E24" s="39">
        <v>1.7</v>
      </c>
      <c r="F24" s="7" t="s">
        <v>8</v>
      </c>
      <c r="G24" s="1"/>
      <c r="H24" s="1"/>
      <c r="I24" s="1"/>
      <c r="J24" s="1"/>
      <c r="K24" s="1"/>
      <c r="L24" s="1"/>
      <c r="M24" s="1"/>
    </row>
    <row r="25" spans="1:13" x14ac:dyDescent="0.25">
      <c r="A25" s="1"/>
      <c r="B25" s="24"/>
      <c r="C25" s="24"/>
      <c r="D25" s="24"/>
      <c r="E25" s="24"/>
      <c r="F25" s="24"/>
      <c r="G25" s="1"/>
      <c r="H25" s="1"/>
      <c r="I25" s="1"/>
      <c r="J25" s="1"/>
      <c r="K25" s="1"/>
      <c r="L25" s="1"/>
      <c r="M25" s="1"/>
    </row>
    <row r="26" spans="1:13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</sheetData>
  <sheetProtection password="DFE9" sheet="1" objects="1" scenarios="1"/>
  <mergeCells count="10">
    <mergeCell ref="B24:D24"/>
    <mergeCell ref="B15:D15"/>
    <mergeCell ref="B16:D16"/>
    <mergeCell ref="B17:D17"/>
    <mergeCell ref="B18:D18"/>
    <mergeCell ref="B3:L4"/>
    <mergeCell ref="B5:L5"/>
    <mergeCell ref="B9:D9"/>
    <mergeCell ref="B10:D10"/>
    <mergeCell ref="B14:D1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28515625" style="2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0" t="s">
        <v>37</v>
      </c>
      <c r="C3" s="70"/>
      <c r="D3" s="70"/>
      <c r="E3" s="70"/>
      <c r="F3" s="70"/>
      <c r="G3" s="70"/>
      <c r="H3" s="70"/>
      <c r="I3" s="1"/>
    </row>
    <row r="4" spans="1:9" ht="29.25" customHeight="1" x14ac:dyDescent="0.25">
      <c r="A4" s="1"/>
      <c r="B4" s="70"/>
      <c r="C4" s="70"/>
      <c r="D4" s="70"/>
      <c r="E4" s="70"/>
      <c r="F4" s="70"/>
      <c r="G4" s="70"/>
      <c r="H4" s="7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38</v>
      </c>
      <c r="C8" s="68"/>
      <c r="D8" s="68"/>
      <c r="E8" s="68"/>
      <c r="F8" s="68"/>
      <c r="G8" s="68"/>
      <c r="H8" s="69"/>
      <c r="I8" s="1"/>
    </row>
    <row r="9" spans="1:9" x14ac:dyDescent="0.25">
      <c r="A9" s="1"/>
      <c r="B9" s="63" t="s">
        <v>16</v>
      </c>
      <c r="C9" s="61"/>
      <c r="D9" s="61"/>
      <c r="E9" s="61"/>
      <c r="F9" s="62"/>
      <c r="G9" s="15">
        <v>1039877.8444014302</v>
      </c>
      <c r="H9" s="12" t="s">
        <v>0</v>
      </c>
      <c r="I9" s="1"/>
    </row>
    <row r="10" spans="1:9" x14ac:dyDescent="0.25">
      <c r="A10" s="1"/>
      <c r="B10" s="63" t="s">
        <v>17</v>
      </c>
      <c r="C10" s="61"/>
      <c r="D10" s="61"/>
      <c r="E10" s="61"/>
      <c r="F10" s="62"/>
      <c r="G10" s="15">
        <v>984878.7580237831</v>
      </c>
      <c r="H10" s="12" t="s">
        <v>0</v>
      </c>
      <c r="I10" s="1"/>
    </row>
    <row r="11" spans="1:9" x14ac:dyDescent="0.25">
      <c r="A11" s="1"/>
      <c r="B11" s="63" t="s">
        <v>32</v>
      </c>
      <c r="C11" s="61"/>
      <c r="D11" s="61"/>
      <c r="E11" s="61"/>
      <c r="F11" s="62"/>
      <c r="G11" s="15">
        <v>1425435.9104120121</v>
      </c>
      <c r="H11" s="12" t="s">
        <v>0</v>
      </c>
      <c r="I11" s="1"/>
    </row>
    <row r="12" spans="1:9" ht="17.25" customHeight="1" x14ac:dyDescent="0.25">
      <c r="A12" s="1"/>
      <c r="B12" s="64" t="s">
        <v>34</v>
      </c>
      <c r="C12" s="65"/>
      <c r="D12" s="65"/>
      <c r="E12" s="65"/>
      <c r="F12" s="66"/>
      <c r="G12" s="10">
        <f>SUM(G9:G11)</f>
        <v>3450192.5128372256</v>
      </c>
      <c r="H12" s="11" t="s">
        <v>0</v>
      </c>
      <c r="I12" s="1"/>
    </row>
    <row r="13" spans="1:9" x14ac:dyDescent="0.25">
      <c r="A13" s="1"/>
      <c r="B13" s="13"/>
      <c r="C13" s="13"/>
      <c r="D13" s="13"/>
      <c r="E13" s="13"/>
      <c r="F13" s="13"/>
      <c r="G13" s="13"/>
      <c r="H13" s="13"/>
      <c r="I13" s="1"/>
    </row>
    <row r="14" spans="1:9" x14ac:dyDescent="0.25">
      <c r="A14" s="1"/>
      <c r="B14" s="14" t="s">
        <v>11</v>
      </c>
      <c r="C14" s="13"/>
      <c r="D14" s="13"/>
      <c r="E14" s="13"/>
      <c r="F14" s="13"/>
      <c r="G14" s="13"/>
      <c r="H14" s="13"/>
      <c r="I14" s="1"/>
    </row>
    <row r="15" spans="1:9" x14ac:dyDescent="0.25">
      <c r="A15" s="1"/>
      <c r="B15" s="14" t="s">
        <v>30</v>
      </c>
      <c r="C15" s="13"/>
      <c r="D15" s="13"/>
      <c r="E15" s="13"/>
      <c r="F15" s="13"/>
      <c r="G15" s="13"/>
      <c r="H15" s="13"/>
      <c r="I15" s="1"/>
    </row>
    <row r="16" spans="1:9" x14ac:dyDescent="0.25">
      <c r="A16" s="1"/>
      <c r="B16" s="14" t="s">
        <v>31</v>
      </c>
      <c r="C16" s="1"/>
      <c r="D16" s="1"/>
      <c r="E16" s="1"/>
      <c r="F16" s="1"/>
      <c r="G16" s="13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21.140625" style="2" customWidth="1"/>
    <col min="5" max="5" width="12" style="2" customWidth="1"/>
    <col min="6" max="6" width="3.28515625" style="2" customWidth="1"/>
    <col min="7" max="7" width="12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55" t="s">
        <v>18</v>
      </c>
      <c r="C3" s="55"/>
      <c r="D3" s="55"/>
      <c r="E3" s="55"/>
      <c r="F3" s="55"/>
      <c r="G3" s="55"/>
      <c r="H3" s="55"/>
      <c r="I3" s="1"/>
    </row>
    <row r="4" spans="1:9" ht="15" customHeight="1" x14ac:dyDescent="0.25">
      <c r="A4" s="1"/>
      <c r="B4" s="55"/>
      <c r="C4" s="55"/>
      <c r="D4" s="55"/>
      <c r="E4" s="55"/>
      <c r="F4" s="55"/>
      <c r="G4" s="55"/>
      <c r="H4" s="5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19</v>
      </c>
      <c r="C8" s="68"/>
      <c r="D8" s="68"/>
      <c r="E8" s="68"/>
      <c r="F8" s="68"/>
      <c r="G8" s="68"/>
      <c r="H8" s="69"/>
      <c r="I8" s="1"/>
    </row>
    <row r="9" spans="1:9" ht="51.75" customHeight="1" x14ac:dyDescent="0.25">
      <c r="A9" s="1"/>
      <c r="B9" s="57" t="s">
        <v>21</v>
      </c>
      <c r="C9" s="58"/>
      <c r="D9" s="59"/>
      <c r="E9" s="9" t="s">
        <v>20</v>
      </c>
      <c r="F9" s="9"/>
      <c r="G9" s="9" t="s">
        <v>33</v>
      </c>
      <c r="H9" s="9"/>
      <c r="I9" s="1"/>
    </row>
    <row r="10" spans="1:9" x14ac:dyDescent="0.25">
      <c r="A10" s="1"/>
      <c r="B10" s="71" t="s">
        <v>51</v>
      </c>
      <c r="C10" s="72"/>
      <c r="D10" s="72"/>
      <c r="E10" s="41">
        <v>0</v>
      </c>
      <c r="F10" s="12" t="s">
        <v>0</v>
      </c>
      <c r="G10" s="15">
        <v>0</v>
      </c>
      <c r="H10" s="12" t="s">
        <v>0</v>
      </c>
      <c r="I10" s="1"/>
    </row>
    <row r="11" spans="1:9" x14ac:dyDescent="0.25">
      <c r="A11" s="1"/>
      <c r="B11" s="71" t="s">
        <v>52</v>
      </c>
      <c r="C11" s="72"/>
      <c r="D11" s="72"/>
      <c r="E11" s="32">
        <v>6662</v>
      </c>
      <c r="F11" s="12" t="s">
        <v>0</v>
      </c>
      <c r="G11" s="15">
        <v>6324</v>
      </c>
      <c r="H11" s="12" t="s">
        <v>0</v>
      </c>
      <c r="I11" s="1"/>
    </row>
    <row r="12" spans="1:9" x14ac:dyDescent="0.25">
      <c r="A12" s="1"/>
      <c r="B12" s="71" t="s">
        <v>53</v>
      </c>
      <c r="C12" s="72"/>
      <c r="D12" s="72"/>
      <c r="E12" s="41">
        <v>0</v>
      </c>
      <c r="F12" s="12" t="s">
        <v>0</v>
      </c>
      <c r="G12" s="15">
        <v>0</v>
      </c>
      <c r="H12" s="12" t="s">
        <v>0</v>
      </c>
      <c r="I12" s="1"/>
    </row>
    <row r="13" spans="1:9" x14ac:dyDescent="0.25">
      <c r="A13" s="1"/>
      <c r="B13" s="71" t="s">
        <v>54</v>
      </c>
      <c r="C13" s="72"/>
      <c r="D13" s="72"/>
      <c r="E13" s="41">
        <v>0</v>
      </c>
      <c r="F13" s="12" t="s">
        <v>0</v>
      </c>
      <c r="G13" s="42">
        <v>3516</v>
      </c>
      <c r="H13" s="12" t="s">
        <v>0</v>
      </c>
      <c r="I13" s="1"/>
    </row>
    <row r="14" spans="1:9" x14ac:dyDescent="0.25">
      <c r="A14" s="1"/>
      <c r="B14" s="71" t="s">
        <v>55</v>
      </c>
      <c r="C14" s="72"/>
      <c r="D14" s="72"/>
      <c r="E14" s="32">
        <v>1400898</v>
      </c>
      <c r="F14" s="12" t="s">
        <v>0</v>
      </c>
      <c r="G14" s="15">
        <v>1410446</v>
      </c>
      <c r="H14" s="12" t="s">
        <v>0</v>
      </c>
      <c r="I14" s="1"/>
    </row>
    <row r="15" spans="1:9" x14ac:dyDescent="0.25">
      <c r="A15" s="1"/>
      <c r="B15" s="71" t="s">
        <v>56</v>
      </c>
      <c r="C15" s="72"/>
      <c r="D15" s="72"/>
      <c r="E15" s="41">
        <v>0</v>
      </c>
      <c r="F15" s="12" t="s">
        <v>0</v>
      </c>
      <c r="G15" s="15">
        <v>0</v>
      </c>
      <c r="H15" s="12" t="s">
        <v>0</v>
      </c>
      <c r="I15" s="1"/>
    </row>
    <row r="16" spans="1:9" x14ac:dyDescent="0.25">
      <c r="A16" s="1"/>
      <c r="B16" s="71" t="s">
        <v>57</v>
      </c>
      <c r="C16" s="72"/>
      <c r="D16" s="72"/>
      <c r="E16" s="41">
        <v>0</v>
      </c>
      <c r="F16" s="12" t="s">
        <v>0</v>
      </c>
      <c r="G16" s="15">
        <v>0</v>
      </c>
      <c r="H16" s="12" t="s">
        <v>0</v>
      </c>
      <c r="I16" s="1"/>
    </row>
    <row r="17" spans="1:9" x14ac:dyDescent="0.25">
      <c r="A17" s="1"/>
      <c r="B17" s="71" t="s">
        <v>58</v>
      </c>
      <c r="C17" s="72"/>
      <c r="D17" s="72"/>
      <c r="E17" s="41">
        <v>0</v>
      </c>
      <c r="F17" s="12" t="s">
        <v>0</v>
      </c>
      <c r="G17" s="15">
        <v>0</v>
      </c>
      <c r="H17" s="12" t="s">
        <v>0</v>
      </c>
      <c r="I17" s="1"/>
    </row>
    <row r="18" spans="1:9" x14ac:dyDescent="0.25">
      <c r="A18" s="1"/>
      <c r="B18" s="67" t="s">
        <v>28</v>
      </c>
      <c r="C18" s="68"/>
      <c r="D18" s="68"/>
      <c r="E18" s="68"/>
      <c r="F18" s="69"/>
      <c r="G18" s="10">
        <f>SUM(G10:G17)-SUM(E10:E17)</f>
        <v>12726</v>
      </c>
      <c r="H18" s="11" t="s">
        <v>0</v>
      </c>
      <c r="I18" s="1"/>
    </row>
    <row r="19" spans="1:9" x14ac:dyDescent="0.25">
      <c r="A19" s="1"/>
      <c r="B19" s="67" t="s">
        <v>29</v>
      </c>
      <c r="C19" s="68"/>
      <c r="D19" s="68"/>
      <c r="E19" s="68"/>
      <c r="F19" s="69"/>
      <c r="G19" s="10">
        <f>G18*(1+'Fane 2. Overblik ØR18-21'!E23/100)</f>
        <v>12948.705000000002</v>
      </c>
      <c r="H19" s="11" t="s">
        <v>0</v>
      </c>
      <c r="I19" s="1"/>
    </row>
    <row r="20" spans="1:9" x14ac:dyDescent="0.25">
      <c r="A20" s="1"/>
      <c r="B20" s="14"/>
      <c r="C20" s="13"/>
      <c r="D20" s="13"/>
      <c r="E20" s="13"/>
      <c r="F20" s="13"/>
      <c r="G20" s="13"/>
      <c r="H20" s="13"/>
      <c r="I20" s="1"/>
    </row>
    <row r="21" spans="1:9" x14ac:dyDescent="0.25">
      <c r="A21" s="1"/>
      <c r="B21" s="13"/>
      <c r="C21" s="13"/>
      <c r="D21" s="13"/>
      <c r="E21" s="13"/>
      <c r="F21" s="13"/>
      <c r="G21" s="13"/>
      <c r="H21" s="13"/>
      <c r="I21" s="1"/>
    </row>
    <row r="22" spans="1:9" x14ac:dyDescent="0.25">
      <c r="A22" s="1"/>
      <c r="B22" s="1"/>
      <c r="C22" s="1"/>
      <c r="D22" s="1"/>
      <c r="E22" s="1"/>
      <c r="F22" s="1"/>
      <c r="G22" s="13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7.85546875" style="2" customWidth="1"/>
    <col min="3" max="3" width="5.42578125" style="2" customWidth="1"/>
    <col min="4" max="4" width="12" style="2" customWidth="1"/>
    <col min="5" max="5" width="3.28515625" style="2" customWidth="1"/>
    <col min="6" max="6" width="12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55" t="s">
        <v>70</v>
      </c>
      <c r="C3" s="55"/>
      <c r="D3" s="55"/>
      <c r="E3" s="55"/>
      <c r="F3" s="55"/>
      <c r="G3" s="55"/>
      <c r="H3" s="1"/>
    </row>
    <row r="4" spans="1:8" ht="15" customHeight="1" x14ac:dyDescent="0.25">
      <c r="A4" s="1"/>
      <c r="B4" s="55"/>
      <c r="C4" s="55"/>
      <c r="D4" s="55"/>
      <c r="E4" s="55"/>
      <c r="F4" s="55"/>
      <c r="G4" s="55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67" t="s">
        <v>62</v>
      </c>
      <c r="C8" s="68"/>
      <c r="D8" s="68"/>
      <c r="E8" s="68"/>
      <c r="F8" s="68"/>
      <c r="G8" s="69"/>
      <c r="H8" s="1"/>
    </row>
    <row r="9" spans="1:8" ht="29.25" customHeight="1" x14ac:dyDescent="0.25">
      <c r="A9" s="1"/>
      <c r="B9" s="57" t="s">
        <v>22</v>
      </c>
      <c r="C9" s="59"/>
      <c r="D9" s="73" t="s">
        <v>9</v>
      </c>
      <c r="E9" s="73"/>
      <c r="F9" s="73" t="s">
        <v>25</v>
      </c>
      <c r="G9" s="73"/>
      <c r="H9" s="1"/>
    </row>
    <row r="10" spans="1:8" x14ac:dyDescent="0.25">
      <c r="A10" s="1"/>
      <c r="B10" s="74" t="s">
        <v>63</v>
      </c>
      <c r="C10" s="75"/>
      <c r="D10" s="32">
        <v>0</v>
      </c>
      <c r="E10" s="12" t="s">
        <v>0</v>
      </c>
      <c r="F10" s="15">
        <v>0</v>
      </c>
      <c r="G10" s="12" t="s">
        <v>0</v>
      </c>
      <c r="H10" s="1"/>
    </row>
    <row r="11" spans="1:8" x14ac:dyDescent="0.25">
      <c r="A11" s="1"/>
      <c r="B11" s="67" t="s">
        <v>27</v>
      </c>
      <c r="C11" s="68"/>
      <c r="D11" s="10">
        <f>SUM(D10:D10)</f>
        <v>0</v>
      </c>
      <c r="E11" s="11" t="s">
        <v>0</v>
      </c>
      <c r="F11" s="10">
        <f>SUM(F10:F10)</f>
        <v>0</v>
      </c>
      <c r="G11" s="11" t="s">
        <v>0</v>
      </c>
      <c r="H11" s="1"/>
    </row>
    <row r="12" spans="1:8" x14ac:dyDescent="0.25">
      <c r="A12" s="1"/>
      <c r="B12" s="67" t="s">
        <v>36</v>
      </c>
      <c r="C12" s="69"/>
      <c r="D12" s="10">
        <f>D11*(1+'Fane 2. Overblik ØR18-21'!E23/100)</f>
        <v>0</v>
      </c>
      <c r="E12" s="11" t="s">
        <v>0</v>
      </c>
      <c r="F12" s="10">
        <f>F11*(1+'Fane 2. Overblik ØR18-21'!E23/100)</f>
        <v>0</v>
      </c>
      <c r="G12" s="11" t="s">
        <v>0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67" t="s">
        <v>66</v>
      </c>
      <c r="C15" s="68"/>
      <c r="D15" s="68"/>
      <c r="E15" s="68"/>
      <c r="F15" s="68"/>
      <c r="G15" s="69"/>
      <c r="H15" s="1"/>
    </row>
    <row r="16" spans="1:8" ht="15" customHeight="1" x14ac:dyDescent="0.25">
      <c r="A16" s="1"/>
      <c r="B16" s="57" t="s">
        <v>67</v>
      </c>
      <c r="C16" s="58"/>
      <c r="D16" s="58"/>
      <c r="E16" s="59"/>
      <c r="F16" s="73" t="s">
        <v>59</v>
      </c>
      <c r="G16" s="73"/>
      <c r="H16" s="1"/>
    </row>
    <row r="17" spans="1:8" x14ac:dyDescent="0.25">
      <c r="A17" s="1"/>
      <c r="B17" s="63" t="s">
        <v>65</v>
      </c>
      <c r="C17" s="61"/>
      <c r="D17" s="61"/>
      <c r="E17" s="62"/>
      <c r="F17" s="15">
        <v>0</v>
      </c>
      <c r="G17" s="12" t="s">
        <v>0</v>
      </c>
      <c r="H17" s="1"/>
    </row>
    <row r="18" spans="1:8" x14ac:dyDescent="0.25">
      <c r="A18" s="1"/>
      <c r="B18" s="67" t="s">
        <v>60</v>
      </c>
      <c r="C18" s="68"/>
      <c r="D18" s="68"/>
      <c r="E18" s="69"/>
      <c r="F18" s="10">
        <f>SUM(F17:F17)</f>
        <v>0</v>
      </c>
      <c r="G18" s="11" t="s">
        <v>0</v>
      </c>
      <c r="H18" s="1"/>
    </row>
    <row r="19" spans="1:8" x14ac:dyDescent="0.25">
      <c r="A19" s="1"/>
      <c r="B19" s="67" t="s">
        <v>61</v>
      </c>
      <c r="C19" s="68"/>
      <c r="D19" s="68"/>
      <c r="E19" s="69"/>
      <c r="F19" s="10">
        <f>F18*(1+'Fane 2. Overblik ØR18-21'!E23/100)</f>
        <v>0</v>
      </c>
      <c r="G19" s="11" t="s">
        <v>0</v>
      </c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7.85546875" style="2" customWidth="1"/>
    <col min="3" max="3" width="5.42578125" style="2" customWidth="1"/>
    <col min="4" max="4" width="12" style="2" customWidth="1"/>
    <col min="5" max="5" width="3.28515625" style="2" customWidth="1"/>
    <col min="6" max="6" width="12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0" t="s">
        <v>69</v>
      </c>
      <c r="C3" s="70"/>
      <c r="D3" s="70"/>
      <c r="E3" s="70"/>
      <c r="F3" s="70"/>
      <c r="G3" s="70"/>
      <c r="H3" s="1"/>
    </row>
    <row r="4" spans="1:8" ht="25.5" customHeight="1" x14ac:dyDescent="0.25">
      <c r="A4" s="1"/>
      <c r="B4" s="70"/>
      <c r="C4" s="70"/>
      <c r="D4" s="70"/>
      <c r="E4" s="70"/>
      <c r="F4" s="70"/>
      <c r="G4" s="70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67" t="s">
        <v>23</v>
      </c>
      <c r="C8" s="68"/>
      <c r="D8" s="68"/>
      <c r="E8" s="68"/>
      <c r="F8" s="68"/>
      <c r="G8" s="69"/>
      <c r="H8" s="1"/>
    </row>
    <row r="9" spans="1:8" ht="29.25" customHeight="1" x14ac:dyDescent="0.25">
      <c r="A9" s="1"/>
      <c r="B9" s="18" t="s">
        <v>24</v>
      </c>
      <c r="C9" s="19"/>
      <c r="D9" s="73" t="s">
        <v>9</v>
      </c>
      <c r="E9" s="73"/>
      <c r="F9" s="73" t="s">
        <v>25</v>
      </c>
      <c r="G9" s="73"/>
      <c r="H9" s="1"/>
    </row>
    <row r="10" spans="1:8" x14ac:dyDescent="0.25">
      <c r="A10" s="1"/>
      <c r="B10" s="16" t="s">
        <v>64</v>
      </c>
      <c r="C10" s="17"/>
      <c r="D10" s="15">
        <v>0</v>
      </c>
      <c r="E10" s="12" t="s">
        <v>0</v>
      </c>
      <c r="F10" s="15">
        <v>0</v>
      </c>
      <c r="G10" s="12" t="s">
        <v>0</v>
      </c>
      <c r="H10" s="1"/>
    </row>
    <row r="11" spans="1:8" x14ac:dyDescent="0.25">
      <c r="A11" s="1"/>
      <c r="B11" s="67" t="s">
        <v>26</v>
      </c>
      <c r="C11" s="69"/>
      <c r="D11" s="10">
        <f>-SUM(D10:D10)</f>
        <v>0</v>
      </c>
      <c r="E11" s="11" t="s">
        <v>0</v>
      </c>
      <c r="F11" s="10">
        <f>-SUM(F10:F10)</f>
        <v>0</v>
      </c>
      <c r="G11" s="11" t="s">
        <v>0</v>
      </c>
      <c r="H11" s="1"/>
    </row>
    <row r="12" spans="1:8" x14ac:dyDescent="0.25">
      <c r="A12" s="1"/>
      <c r="B12" s="67" t="s">
        <v>35</v>
      </c>
      <c r="C12" s="69"/>
      <c r="D12" s="10">
        <f>D11*(1+'Fane 2. Overblik ØR18-21'!E23/100)</f>
        <v>0</v>
      </c>
      <c r="E12" s="11" t="s">
        <v>0</v>
      </c>
      <c r="F12" s="10">
        <f>F11*(1+'Fane 2. Overblik ØR18-21'!E23/100)</f>
        <v>0</v>
      </c>
      <c r="G12" s="11" t="s">
        <v>0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1. Forside</vt:lpstr>
      <vt:lpstr>Fane 2. Overblik ØR18-21</vt:lpstr>
      <vt:lpstr>Fane 3. Korrigeret grundlag</vt:lpstr>
      <vt:lpstr>Fane 4. Ikke-påvirkelige omk.</vt:lpstr>
      <vt:lpstr>Fane 5. Tillæg</vt:lpstr>
      <vt:lpstr>Fane 6.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2017-09-15T20:43:01Z</dcterms:modified>
</cp:coreProperties>
</file>