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7" i="11" l="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8" i="11"/>
  <c r="G23" i="22" l="1"/>
  <c r="G30" i="13"/>
  <c r="E35" i="13" l="1"/>
  <c r="G35" i="13" s="1"/>
  <c r="E27" i="13"/>
  <c r="E19" i="13"/>
  <c r="G11" i="12"/>
  <c r="G23" i="12"/>
  <c r="G17" i="12"/>
  <c r="F10" i="11"/>
  <c r="F1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<sst xmlns="http://schemas.openxmlformats.org/spreadsheetml/2006/main" count="309" uniqueCount="153">
  <si>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</si>
  <si>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</si>
  <si>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</si>
  <si>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</si>
  <si>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</si>
  <si>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</si>
  <si>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</si>
  <si>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</si>
  <si>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</si>
  <si>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</si>
  <si>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</si>
  <si>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</si>
  <si>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</si>
  <si>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</si>
  <si>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</si>
  <si>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</si>
  <si>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</si>
  <si>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</si>
  <si>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</si>
  <si>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</si>
  <si>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</si>
  <si>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</si>
  <si>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</si>
  <si>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</si>
  <si>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</si>
  <si>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</si>
  <si>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</si>
  <si>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</si>
  <si>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</si>
  <si>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</si>
  <si>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</si>
  <si>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</si>
  <si>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</si>
  <si>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</si>
  <si>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</si>
  <si>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</si>
  <si>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</si>
  <si>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</si>
  <si>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</si>
  <si>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</si>
  <si>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</si>
  <si>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</si>
  <si>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</si>
  <si>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</si>
  <si>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</si>
  <si>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</si>
  <si>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</si>
  <si>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</si>
  <si>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</si>
  <si>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</si>
  <si>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</si>
  <si>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</si>
  <si>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</si>
  <si>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</si>
  <si>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</si>
  <si>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</si>
  <si>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</si>
  <si>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</si>
  <si>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</si>
  <si>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</si>
  <si>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</si>
  <si>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</si>
  <si>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</si>
  <si>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</si>
  <si>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</si>
  <si>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</si>
  <si>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</si>
  <si>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</si>
  <si>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</si>
  <si>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</si>
  <si>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</si>
  <si>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</si>
  <si>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</si>
  <si>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</si>
  <si>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</si>
  <si>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</si>
  <si>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</si>
  <si>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</si>
  <si>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</si>
  <si>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</si>
  <si>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</si>
  <si>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</si>
  <si>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</si>
  <si>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</si>
  <si>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</si>
  <si>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</si>
  <si>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</si>
  <si>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</si>
  <si>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</si>
  <si>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</si>
  <si>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</si>
  <si>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</si>
  <si>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</si>
  <si>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</si>
  <si>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</si>
  <si>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</si>
  <si>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</si>
  <si>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</si>
  <si>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</si>
  <si>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</si>
  <si>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</si>
  <si>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</si>
  <si>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</si>
  <si>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</si>
  <si>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</si>
  <si>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</si>
  <si>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</si>
  <si>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</si>
  <si>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</si>
  <si>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</si>
  <si>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</si>
  <si>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</si>
  <si>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</si>
  <si>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</si>
  <si>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</si>
  <si>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</si>
  <si>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</si>
  <si>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</si>
  <si>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Ipads</t>
  </si>
  <si>
    <t>Stik på ledningsnet, Konstruktioner</t>
  </si>
  <si>
    <t>Beluftningsanlæg, kompressorbeluftning</t>
  </si>
  <si>
    <t>Afregningsmålere, mekaniske</t>
  </si>
  <si>
    <t>Afregningsmålere, elektroniske &gt; Ø110 mm</t>
  </si>
  <si>
    <t>Ledningsnet ≤ Ø50 mm</t>
  </si>
  <si>
    <t>Ø 50mm &lt; Ledningsnet ≤ Ø110 mm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</si>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</sst>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14660008.837948442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5196454.6573747089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6046953.4544823244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5383245.1573214168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151</v>
      </c>
      <c r="C13" s="43"/>
      <c r="D13" s="44"/>
      <c r="E13" s="40" t="s">
        <v>101</v>
      </c>
      <c r="F13" s="8" t="s">
        <v>4</v>
      </c>
      <c r="G13" s="41">
        <v>-267187.60909498442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150</v>
      </c>
      <c r="C14" s="55"/>
      <c r="D14" s="56"/>
      <c r="E14" s="40" t="s">
        <v>101</v>
      </c>
      <c r="F14" s="8" t="s">
        <v>4</v>
      </c>
      <c r="G14" s="41">
        <v>-164028.95853228029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-262291.04377299949</v>
      </c>
      <c r="F15" s="8" t="s">
        <v>4</v>
      </c>
      <c r="G15" s="47">
        <f>E15*(1+E30/100)</f>
        <v>-266881.137039027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-957503.33166666667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1916690.5540243015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134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-4590.0932660274912</v>
      </c>
      <c r="F23" s="8" t="s">
        <v>4</v>
      </c>
      <c r="G23" s="41">
        <f>SUM(G10:G15,G18:G22)*$E$30/100</f>
        <v>278749.72237896273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-206260.5838734287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-53055.885435494893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-1697628.207231041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14393127.700909415</v>
      </c>
      <c r="F27" s="38" t="s">
        <v>4</v>
      </c>
      <c r="G27" s="51">
        <f>SUM(G10:G26)</f>
        <v>15209547.832708791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141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142</v>
      </c>
      <c r="C31" s="80"/>
      <c r="D31" s="81"/>
      <c r="E31" s="52">
        <v>0.48226463743336567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143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5107080.744348608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5942951.7980170259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5290658.631274119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16340691.173639752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3">
        <v>3352.2129999999997</v>
      </c>
      <c r="F11" s="17" t="s">
        <v>4</v>
      </c>
      <c r="G11" s="21">
        <v>3585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3">
        <v>123498.91399999999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3">
        <v>32399.4126</v>
      </c>
      <c r="F13" s="17" t="s">
        <v>4</v>
      </c>
      <c r="G13" s="21">
        <v>37611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3">
        <v>5065059.3559999997</v>
      </c>
      <c r="F14" s="17" t="s">
        <v>4</v>
      </c>
      <c r="G14" s="21">
        <v>4925334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-257779.89559999947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-262291.04377299949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-16769039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-11676154.378306877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-5092884.6216931231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-1697628.207231041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5</v>
      </c>
      <c r="E10" s="21">
        <v>56924</v>
      </c>
      <c r="F10" s="9">
        <f>E10/D10</f>
        <v>11384.8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116371</v>
      </c>
      <c r="F11" s="9">
        <f t="shared" ref="F11:F18" si="0">E11/D11</f>
        <v>1551.6133333333332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25</v>
      </c>
      <c r="E12" s="21">
        <v>42004</v>
      </c>
      <c r="F12" s="9">
        <f t="shared" si="0"/>
        <v>1680.16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8</v>
      </c>
      <c r="E13" s="21">
        <v>683751</v>
      </c>
      <c r="F13" s="9">
        <f t="shared" si="0"/>
        <v>85468.875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10</v>
      </c>
      <c r="E14" s="21">
        <v>554468</v>
      </c>
      <c r="F14" s="9">
        <f t="shared" si="0"/>
        <v>55446.8</v>
      </c>
      <c r="G14" s="17" t="s">
        <v>4</v>
      </c>
      <c r="H14" s="2"/>
    </row>
    <row r="15" spans="1:8" x14ac:dyDescent="0.25">
      <c r="A15" s="2"/>
      <c r="B15" s="42" t="s">
        <v>119</v>
      </c>
      <c r="C15" s="28">
        <v>2016</v>
      </c>
      <c r="D15" s="22">
        <v>75</v>
      </c>
      <c r="E15" s="21">
        <v>12705</v>
      </c>
      <c r="F15" s="9">
        <f t="shared" si="0"/>
        <v>169.4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75</v>
      </c>
      <c r="E16" s="21">
        <v>50820</v>
      </c>
      <c r="F16" s="9">
        <f t="shared" si="0"/>
        <v>677.6</v>
      </c>
      <c r="G16" s="17" t="s">
        <v>4</v>
      </c>
      <c r="H16" s="2"/>
    </row>
    <row r="17" spans="1:8" x14ac:dyDescent="0.25">
      <c r="A17" s="2"/>
      <c r="B17" s="42" t="s">
        <v>124</v>
      </c>
      <c r="C17" s="28">
        <v>2016</v>
      </c>
      <c r="D17" s="22">
        <v>75</v>
      </c>
      <c r="E17" s="21">
        <v>190577</v>
      </c>
      <c r="F17" s="9">
        <f t="shared" si="0"/>
        <v>2541.0266666666666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5</v>
      </c>
      <c r="E18" s="21">
        <v>177513</v>
      </c>
      <c r="F18" s="9">
        <f t="shared" si="0"/>
        <v>35502.6</v>
      </c>
      <c r="G18" s="17" t="s">
        <v>4</v>
      </c>
      <c r="H18" s="2"/>
    </row>
    <row r="19" spans="1:8" x14ac:dyDescent="0.25">
      <c r="A19" s="2"/>
      <c r="B19" s="91" t="s">
        <v>54</v>
      </c>
      <c r="C19" s="92"/>
      <c r="D19" s="92"/>
      <c r="E19" s="93"/>
      <c r="F19" s="15">
        <f>SUM(F10:F18)</f>
        <v>194422.87500000003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5035530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5938000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-902470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133417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69000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64417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474813.46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650520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-175706.53999999998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2016'!F19</f>
        <v>194422.87500000003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138166.66666666666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56256.208333333372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16223412.554024301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4274253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826707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1052340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198753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6352053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1186868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1186868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-4906062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-1885133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-925240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-7716435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-177514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14252492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54230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14306722</v>
      </c>
      <c r="F35" s="25" t="s">
        <v>4</v>
      </c>
      <c r="G35" s="12">
        <f>-E35</f>
        <v>-14306722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1916690.5540243015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139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152</v>
      </c>
      <c r="C16" s="85"/>
      <c r="D16" s="85"/>
      <c r="E16" s="86"/>
      <c r="F16" s="100" t="s">
        <v>135</v>
      </c>
      <c r="G16" s="100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2017-09-13T12:25:33Z</dcterms:modified>
</cp:coreProperties>
</file>