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2" i="11" l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3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<sst xmlns="http://schemas.openxmlformats.org/spreadsheetml/2006/main" count="321" uniqueCount="145">
  <si>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</si>
  <si>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</si>
  <si>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</si>
  <si>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</si>
  <si>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</si>
  <si>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</si>
  <si>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</si>
  <si>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</si>
  <si>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</si>
  <si>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</si>
  <si>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</si>
  <si>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</si>
  <si>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</si>
  <si>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</si>
  <si>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</si>
  <si>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</si>
  <si>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</si>
  <si>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</si>
  <si>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</si>
  <si>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</si>
  <si>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</si>
  <si>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</si>
  <si>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</si>
  <si>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</si>
  <si>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</si>
  <si>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</si>
  <si>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</si>
  <si>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</si>
  <si>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</si>
  <si>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</si>
  <si>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</si>
  <si>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</si>
  <si>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</si>
  <si>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</si>
  <si>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</si>
  <si>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</si>
  <si>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</si>
  <si>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</si>
  <si>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</si>
  <si>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</si>
  <si>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</si>
  <si>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</si>
  <si>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</si>
  <si>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</si>
  <si>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</si>
  <si>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</si>
  <si>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</si>
  <si>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</si>
  <si>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</si>
  <si>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</si>
  <si>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</si>
  <si>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</si>
  <si>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</si>
  <si>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</si>
  <si>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</si>
  <si>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</si>
  <si>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</si>
  <si>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</si>
  <si>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</si>
  <si>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</si>
  <si>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</si>
  <si>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</si>
  <si>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</si>
  <si>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</si>
  <si>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</si>
  <si>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</si>
  <si>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</si>
  <si>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</si>
  <si>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</si>
  <si>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</si>
  <si>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</si>
  <si>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</si>
  <si>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</si>
  <si>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</si>
  <si>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</si>
  <si>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</si>
  <si>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</si>
  <si>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</si>
  <si>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</si>
  <si>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</si>
  <si>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</si>
  <si>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</si>
  <si>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</si>
  <si>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</si>
  <si>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</si>
  <si>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</si>
  <si>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</si>
  <si>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</si>
  <si>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</si>
  <si>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</si>
  <si>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</si>
  <si>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</si>
  <si>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</si>
  <si>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</si>
  <si>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</si>
  <si>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</si>
  <si>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</si>
  <si>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</si>
  <si>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</si>
  <si>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</si>
  <si>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</si>
  <si>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</si>
  <si>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</si>
  <si>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</si>
  <si>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</si>
  <si>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</si>
  <si>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</si>
  <si>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</si>
  <si>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</si>
  <si>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</si>
  <si>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</si>
  <si>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</si>
  <si>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</si>
  <si>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</si>
  <si>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</si>
  <si>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</si>
  <si>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</si>
  <si>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Etageareal vandbehandlingsbygning</t>
  </si>
  <si>
    <t>Elanlæg</t>
  </si>
  <si>
    <t>Ø110 mm &lt; Ledningsnet ≤ Ø 250 mm</t>
  </si>
  <si>
    <t>Ledningsnet ≤ Ø50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</si>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</sst>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8045906.9088223735</v>
      </c>
      <c r="F9" s="13" t="s">
        <v>4</v>
      </c>
      <c r="G9" s="48">
        <v>8063753.7899067774</v>
      </c>
      <c r="H9" s="13" t="s">
        <v>4</v>
      </c>
      <c r="I9" s="48">
        <v>8082198.5238254396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1866818.2969850062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3320511.8356940295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3227790.0551815424</v>
      </c>
      <c r="L12" s="8" t="s">
        <v>4</v>
      </c>
      <c r="M12" s="2"/>
    </row>
    <row r="13" spans="1:13" x14ac:dyDescent="0.25">
      <c r="A13" s="2"/>
      <c r="B13" s="44" t="s">
        <v>144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-329540.69193768891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-197557.39890150004</v>
      </c>
      <c r="F14" s="8" t="s">
        <v>4</v>
      </c>
      <c r="G14" s="9">
        <f>E14*(1+$E$25/100)</f>
        <v>-201014.6533822763</v>
      </c>
      <c r="H14" s="8" t="s">
        <v>4</v>
      </c>
      <c r="I14" s="9">
        <f>G14*(1+$E$25/100)</f>
        <v>-204532.40981646616</v>
      </c>
      <c r="J14" s="8" t="s">
        <v>4</v>
      </c>
      <c r="K14" s="51">
        <f>I14*(1+$E$25/100)</f>
        <v>-208111.72698825432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-296151.08666666667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849900.86051275954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-3457.2544807762511</v>
      </c>
      <c r="F19" s="8" t="s">
        <v>4</v>
      </c>
      <c r="G19" s="42">
        <f>(G17+G14)*($E$25/100)</f>
        <v>-3517.7564341898355</v>
      </c>
      <c r="H19" s="8" t="s">
        <v>4</v>
      </c>
      <c r="I19" s="42">
        <f>(I17+I14)*($E$25/100)</f>
        <v>-3579.3171717881582</v>
      </c>
      <c r="J19" s="8" t="s">
        <v>4</v>
      </c>
      <c r="K19" s="42">
        <f>SUM(K10:K14,K17:K18)*($E$25/100)</f>
        <v>137855.68595635614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-84027.612851223472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7844892.2554400973</v>
      </c>
      <c r="F21" s="38" t="s">
        <v>4</v>
      </c>
      <c r="G21" s="49">
        <f>SUM(G9:G20)</f>
        <v>7859221.3800903112</v>
      </c>
      <c r="H21" s="38" t="s">
        <v>4</v>
      </c>
      <c r="I21" s="49">
        <f>SUM(I9:I20)</f>
        <v>7874086.7968371855</v>
      </c>
      <c r="J21" s="38" t="s">
        <v>4</v>
      </c>
      <c r="K21" s="52">
        <f>SUM(K9:K20)</f>
        <v>8485045.6158858612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1772143.1286517598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3152113.0057143839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3064093.5843936596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7988349.7187598031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1576.9846</v>
      </c>
      <c r="F11" s="17" t="s">
        <v>4</v>
      </c>
      <c r="G11" s="21">
        <v>1673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73431.894400000005</v>
      </c>
      <c r="F12" s="17" t="s">
        <v>4</v>
      </c>
      <c r="G12" s="21">
        <v>63749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32398.416399999998</v>
      </c>
      <c r="F13" s="17" t="s">
        <v>4</v>
      </c>
      <c r="G13" s="21">
        <v>6720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2918260.3103999998</v>
      </c>
      <c r="F14" s="17" t="s">
        <v>4</v>
      </c>
      <c r="G14" s="21">
        <v>2759366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-194159.60580000002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-197557.39890150004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1707840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1202743.4814814813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505096.51851851866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168365.50617283955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71140</v>
      </c>
      <c r="F10" s="9">
        <f>E10/D10</f>
        <v>948.5333333333333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20</v>
      </c>
      <c r="E11" s="21">
        <v>737810</v>
      </c>
      <c r="F11" s="9">
        <f t="shared" ref="F11:F13" si="0">E11/D11</f>
        <v>36890.5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398061</v>
      </c>
      <c r="F12" s="9">
        <f>E12/D12</f>
        <v>5307.48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254880</v>
      </c>
      <c r="F13" s="9">
        <f t="shared" si="0"/>
        <v>3398.4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46544.913333333338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2868067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3078000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-209933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264237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395000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-130763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2016'!F14</f>
        <v>46544.913333333338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2000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44544.913333333338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8531622.8605127595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2169989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354739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173042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64045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2761815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-1461891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-1461891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1299924</v>
      </c>
      <c r="F28" s="25" t="s">
        <v>4</v>
      </c>
      <c r="G28" s="1">
        <f>IF(E28&lt;0,0,-E28)</f>
        <v>-1299924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127</v>
      </c>
      <c r="F30" s="25" t="s">
        <v>4</v>
      </c>
      <c r="G30" s="12">
        <f>-$E$30</f>
        <v>-127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6350183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31488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6381671</v>
      </c>
      <c r="F35" s="25" t="s">
        <v>4</v>
      </c>
      <c r="G35" s="12">
        <f>-E35</f>
        <v>-6381671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849900.86051275954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143</v>
      </c>
      <c r="C16" s="85"/>
      <c r="D16" s="85"/>
      <c r="E16" s="86"/>
      <c r="F16" s="100" t="s">
        <v>129</v>
      </c>
      <c r="G16" s="100"/>
      <c r="H16" s="2"/>
    </row>
    <row r="17" spans="1:8" x14ac:dyDescent="0.25">
      <c r="A17" s="2"/>
      <c r="B17" s="87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2017-09-13T13:03:00Z</dcterms:modified>
</cp:coreProperties>
</file>