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3" i="11" l="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5" i="22" l="1"/>
  <c r="G24" i="22"/>
  <c r="G18" i="19"/>
  <c r="G19" i="19" s="1"/>
  <c r="E15" i="22" s="1"/>
  <c r="G12" i="7"/>
  <c r="G15" i="22" l="1"/>
  <c r="E23" i="22"/>
  <c r="E27" i="22"/>
  <c r="E15" i="13"/>
  <c r="F11" i="11"/>
  <c r="F14" i="11"/>
  <c r="G23" i="22" l="1"/>
  <c r="G30" i="13"/>
  <c r="E35" i="13" l="1"/>
  <c r="G35" i="13" s="1"/>
  <c r="E27" i="13"/>
  <c r="E19" i="13"/>
  <c r="G11" i="12"/>
  <c r="G23" i="12"/>
  <c r="G17" i="12"/>
  <c r="F10" i="11"/>
  <c r="F15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<sst xmlns="http://schemas.openxmlformats.org/spreadsheetml/2006/main" count="301" uniqueCount="150">
  <si>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</si>
  <si>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</si>
  <si>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</si>
  <si>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</si>
  <si>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</si>
  <si>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</si>
  <si>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</si>
  <si>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</si>
  <si>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</si>
  <si>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</si>
  <si>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</si>
  <si>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</si>
  <si>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</si>
  <si>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</si>
  <si>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</si>
  <si>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</si>
  <si>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</si>
  <si>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</si>
  <si>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</si>
  <si>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</si>
  <si>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</si>
  <si>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</si>
  <si>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</si>
  <si>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</si>
  <si>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</si>
  <si>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</si>
  <si>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</si>
  <si>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</si>
  <si>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</si>
  <si>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</si>
  <si>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</si>
  <si>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</si>
  <si>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</si>
  <si>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</si>
  <si>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</si>
  <si>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</si>
  <si>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</si>
  <si>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</si>
  <si>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</si>
  <si>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</si>
  <si>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</si>
  <si>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</si>
  <si>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</si>
  <si>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</si>
  <si>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</si>
  <si>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</si>
  <si>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</si>
  <si>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</si>
  <si>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</si>
  <si>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</si>
  <si>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</si>
  <si>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</si>
  <si>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</si>
  <si>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</si>
  <si>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</si>
  <si>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</si>
  <si>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</si>
  <si>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</si>
  <si>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</si>
  <si>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</si>
  <si>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</si>
  <si>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</si>
  <si>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</si>
  <si>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</si>
  <si>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</si>
  <si>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</si>
  <si>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</si>
  <si>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</si>
  <si>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</si>
  <si>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</si>
  <si>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</si>
  <si>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</si>
  <si>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</si>
  <si>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</si>
  <si>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</si>
  <si>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</si>
  <si>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</si>
  <si>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</si>
  <si>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</si>
  <si>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</si>
  <si>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</si>
  <si>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</si>
  <si>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</si>
  <si>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</si>
  <si>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</si>
  <si>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</si>
  <si>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</si>
  <si>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</si>
  <si>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</si>
  <si>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</si>
  <si>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</si>
  <si>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</si>
  <si>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</si>
  <si>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</si>
  <si>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</si>
  <si>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</si>
  <si>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</si>
  <si>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</si>
  <si>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</si>
  <si>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</si>
  <si>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</si>
  <si>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</si>
  <si>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</si>
  <si>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</si>
  <si>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</si>
  <si>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</si>
  <si>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</si>
  <si>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</si>
  <si>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</si>
  <si>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</si>
  <si>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</si>
  <si>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</si>
  <si>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</si>
  <si>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</si>
  <si>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</si>
  <si>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</si>
  <si>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</si>
  <si>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</si>
  <si>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</si>
  <si>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</si>
  <si>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</si>
  <si>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SRO anlæg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</si>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</sst>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35892300.135420933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9004109.8698818311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7877409.9942804305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19725756.142585505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148</v>
      </c>
      <c r="C13" s="43"/>
      <c r="D13" s="44"/>
      <c r="E13" s="40" t="s">
        <v>101</v>
      </c>
      <c r="F13" s="8" t="s">
        <v>4</v>
      </c>
      <c r="G13" s="41">
        <v>-704721.09645116655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147</v>
      </c>
      <c r="C14" s="55"/>
      <c r="D14" s="56"/>
      <c r="E14" s="40" t="s">
        <v>101</v>
      </c>
      <c r="F14" s="8" t="s">
        <v>4</v>
      </c>
      <c r="G14" s="41">
        <v>-483364.70425780729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1374851.3899010019</v>
      </c>
      <c r="F15" s="8" t="s">
        <v>4</v>
      </c>
      <c r="G15" s="47">
        <f>E15*(1+E30/100)</f>
        <v>1398911.2892242696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1540777.6124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-937208.90573041886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24059.899323267535</v>
      </c>
      <c r="F23" s="8" t="s">
        <v>4</v>
      </c>
      <c r="G23" s="41">
        <f>SUM(G10:G15,G18:G22)*$E$30/100</f>
        <v>644316.77616710356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-302057.46870129893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-319361.38319127442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37291211.424645208</v>
      </c>
      <c r="F27" s="38" t="s">
        <v>4</v>
      </c>
      <c r="G27" s="51">
        <f>SUM(G10:G26)</f>
        <v>37444568.12620718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139</v>
      </c>
      <c r="C31" s="80"/>
      <c r="D31" s="81"/>
      <c r="E31" s="52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8849248.0293678921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7741926.284305091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19386492.523425557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35977666.837098539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123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124</v>
      </c>
      <c r="C11" s="96"/>
      <c r="D11" s="96"/>
      <c r="E11" s="53">
        <v>116372.0992</v>
      </c>
      <c r="F11" s="17" t="s">
        <v>4</v>
      </c>
      <c r="G11" s="21">
        <v>84163</v>
      </c>
      <c r="H11" s="17" t="s">
        <v>4</v>
      </c>
      <c r="I11" s="2"/>
    </row>
    <row r="12" spans="1:9" x14ac:dyDescent="0.25">
      <c r="A12" s="2"/>
      <c r="B12" s="95" t="s">
        <v>125</v>
      </c>
      <c r="C12" s="96"/>
      <c r="D12" s="96"/>
      <c r="E12" s="53">
        <v>488138</v>
      </c>
      <c r="F12" s="17" t="s">
        <v>4</v>
      </c>
      <c r="G12" s="21">
        <v>338326</v>
      </c>
      <c r="H12" s="17" t="s">
        <v>4</v>
      </c>
      <c r="I12" s="2"/>
    </row>
    <row r="13" spans="1:9" x14ac:dyDescent="0.25">
      <c r="A13" s="2"/>
      <c r="B13" s="95" t="s">
        <v>126</v>
      </c>
      <c r="C13" s="96"/>
      <c r="D13" s="96"/>
      <c r="E13" s="53">
        <v>32399.4126</v>
      </c>
      <c r="F13" s="17" t="s">
        <v>4</v>
      </c>
      <c r="G13" s="21">
        <v>51254</v>
      </c>
      <c r="H13" s="17" t="s">
        <v>4</v>
      </c>
      <c r="I13" s="2"/>
    </row>
    <row r="14" spans="1:9" x14ac:dyDescent="0.25">
      <c r="A14" s="2"/>
      <c r="B14" s="95" t="s">
        <v>127</v>
      </c>
      <c r="C14" s="96"/>
      <c r="D14" s="96"/>
      <c r="E14" s="53">
        <v>12979114.2326</v>
      </c>
      <c r="F14" s="17" t="s">
        <v>4</v>
      </c>
      <c r="G14" s="21">
        <v>11446838</v>
      </c>
      <c r="H14" s="17" t="s">
        <v>4</v>
      </c>
      <c r="I14" s="2"/>
    </row>
    <row r="15" spans="1:9" x14ac:dyDescent="0.25">
      <c r="A15" s="2"/>
      <c r="B15" s="95" t="s">
        <v>128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129</v>
      </c>
      <c r="C16" s="96"/>
      <c r="D16" s="96"/>
      <c r="E16" s="53">
        <v>5527347.9583999999</v>
      </c>
      <c r="F16" s="17" t="s">
        <v>4</v>
      </c>
      <c r="G16" s="21">
        <v>8573996</v>
      </c>
      <c r="H16" s="17" t="s">
        <v>4</v>
      </c>
      <c r="I16" s="2"/>
    </row>
    <row r="17" spans="1:9" x14ac:dyDescent="0.25">
      <c r="A17" s="2"/>
      <c r="B17" s="95" t="s">
        <v>130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1351205.2972000018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1374851.3899010019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-2708886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-2708886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615721.96</v>
      </c>
      <c r="F10" s="9">
        <f>E10/D10</f>
        <v>8209.6261333333332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2041152.77</v>
      </c>
      <c r="F11" s="9">
        <f t="shared" ref="F11:F14" si="0">E11/D11</f>
        <v>27215.370266666669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5</v>
      </c>
      <c r="E12" s="21">
        <v>31750.94</v>
      </c>
      <c r="F12" s="9">
        <f t="shared" si="0"/>
        <v>6350.1880000000001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10</v>
      </c>
      <c r="E13" s="21">
        <v>273616.5</v>
      </c>
      <c r="F13" s="9">
        <f t="shared" si="0"/>
        <v>27361.65</v>
      </c>
      <c r="G13" s="17" t="s">
        <v>4</v>
      </c>
      <c r="H13" s="2"/>
    </row>
    <row r="14" spans="1:8" ht="26.25" x14ac:dyDescent="0.25">
      <c r="A14" s="2"/>
      <c r="B14" s="42" t="s">
        <v>122</v>
      </c>
      <c r="C14" s="28">
        <v>2016</v>
      </c>
      <c r="D14" s="22">
        <v>10</v>
      </c>
      <c r="E14" s="21">
        <v>1732447.78</v>
      </c>
      <c r="F14" s="9">
        <f t="shared" si="0"/>
        <v>173244.77799999999</v>
      </c>
      <c r="G14" s="17" t="s">
        <v>4</v>
      </c>
      <c r="H14" s="2"/>
    </row>
    <row r="15" spans="1:8" x14ac:dyDescent="0.25">
      <c r="A15" s="2"/>
      <c r="B15" s="91" t="s">
        <v>54</v>
      </c>
      <c r="C15" s="92"/>
      <c r="D15" s="92"/>
      <c r="E15" s="93"/>
      <c r="F15" s="15">
        <f>SUM(F10:F14)</f>
        <v>242381.61239999998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20519464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18177435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2342029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547073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433750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113323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1115898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1428000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-312102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2016'!F15</f>
        <v>242381.61239999998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844853.99999999988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-602472.3875999999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37752835.094269581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5401816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1032159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-925863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1432175.5999999999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6940287.5999999996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152687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152687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-1143506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-5759020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-190449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-7092975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-0.40000000037252903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38690044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38690044</v>
      </c>
      <c r="F35" s="25" t="s">
        <v>4</v>
      </c>
      <c r="G35" s="12">
        <f>-E35</f>
        <v>-38690044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-937208.90573041886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149</v>
      </c>
      <c r="C16" s="85"/>
      <c r="D16" s="85"/>
      <c r="E16" s="86"/>
      <c r="F16" s="100" t="s">
        <v>132</v>
      </c>
      <c r="G16" s="100"/>
      <c r="H16" s="2"/>
    </row>
    <row r="17" spans="1:8" x14ac:dyDescent="0.25">
      <c r="A17" s="2"/>
      <c r="B17" s="79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2017-09-12T16:50:13Z</dcterms:modified>
</cp:coreProperties>
</file>