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3" i="11" l="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4" i="11"/>
  <c r="G23" i="22" l="1"/>
  <c r="G30" i="13"/>
  <c r="E35" i="13" l="1"/>
  <c r="G35" i="13" s="1"/>
  <c r="E27" i="13"/>
  <c r="E19" i="13"/>
  <c r="G11" i="12"/>
  <c r="G23" i="12"/>
  <c r="G17" i="12"/>
  <c r="F10" i="11"/>
  <c r="F1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<sst xmlns="http://schemas.openxmlformats.org/spreadsheetml/2006/main" count="301" uniqueCount="150">
  <si>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</si>
  <si>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</si>
  <si>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</si>
  <si>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</si>
  <si>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</si>
  <si>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</si>
  <si>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</si>
  <si>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</si>
  <si>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</si>
  <si>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</si>
  <si>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</si>
  <si>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</si>
  <si>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</si>
  <si>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</si>
  <si>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</si>
  <si>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</si>
  <si>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</si>
  <si>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</si>
  <si>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</si>
  <si>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</si>
  <si>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</si>
  <si>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</si>
  <si>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</si>
  <si>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</si>
  <si>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</si>
  <si>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</si>
  <si>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</si>
  <si>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</si>
  <si>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</si>
  <si>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</si>
  <si>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</si>
  <si>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</si>
  <si>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</si>
  <si>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</si>
  <si>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</si>
  <si>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</si>
  <si>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</si>
  <si>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</si>
  <si>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</si>
  <si>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</si>
  <si>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</si>
  <si>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</si>
  <si>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</si>
  <si>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</si>
  <si>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</si>
  <si>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</si>
  <si>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</si>
  <si>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</si>
  <si>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</si>
  <si>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</si>
  <si>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</si>
  <si>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</si>
  <si>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</si>
  <si>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</si>
  <si>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</si>
  <si>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</si>
  <si>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</si>
  <si>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</si>
  <si>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</si>
  <si>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</si>
  <si>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</si>
  <si>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</si>
  <si>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</si>
  <si>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</si>
  <si>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</si>
  <si>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</si>
  <si>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</si>
  <si>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</si>
  <si>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</si>
  <si>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</si>
  <si>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</si>
  <si>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</si>
  <si>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</si>
  <si>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</si>
  <si>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</si>
  <si>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</si>
  <si>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</si>
  <si>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</si>
  <si>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</si>
  <si>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</si>
  <si>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</si>
  <si>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</si>
  <si>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</si>
  <si>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</si>
  <si>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</si>
  <si>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</si>
  <si>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</si>
  <si>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</si>
  <si>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</si>
  <si>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</si>
  <si>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</si>
  <si>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</si>
  <si>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</si>
  <si>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</si>
  <si>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</si>
  <si>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</si>
  <si>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</si>
  <si>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</si>
  <si>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</si>
  <si>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</si>
  <si>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</si>
  <si>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</si>
  <si>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</si>
  <si>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</si>
  <si>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</si>
  <si>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</si>
  <si>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</si>
  <si>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</si>
  <si>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</si>
  <si>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</si>
  <si>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</si>
  <si>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</si>
  <si>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</si>
  <si>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</si>
  <si>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</si>
  <si>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</si>
  <si>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</si>
  <si>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</si>
  <si>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</si>
  <si>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</si>
  <si>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SRO-brønd/kvarterbrønd/sektionsbrønd, SRO</t>
  </si>
  <si>
    <t>Afregningsmålere, elektroniske ≤ Ø 110mm (Qn 10)</t>
  </si>
  <si>
    <t>SRO(Software)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</si>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</sst>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25647141.698326383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7023496.6407537404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4309364.6346655767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15977489.709871031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148</v>
      </c>
      <c r="C13" s="43"/>
      <c r="D13" s="44"/>
      <c r="E13" s="40" t="s">
        <v>101</v>
      </c>
      <c r="F13" s="8" t="s">
        <v>4</v>
      </c>
      <c r="G13" s="41">
        <v>-548134.03336300061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147</v>
      </c>
      <c r="C14" s="55"/>
      <c r="D14" s="56"/>
      <c r="E14" s="40" t="s">
        <v>101</v>
      </c>
      <c r="F14" s="8" t="s">
        <v>4</v>
      </c>
      <c r="G14" s="41">
        <v>-254197.86450589777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2154536.5927140005</v>
      </c>
      <c r="F15" s="8" t="s">
        <v>4</v>
      </c>
      <c r="G15" s="47">
        <f>E15*(1+E30/100)</f>
        <v>2192240.9830864957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1419142.9470666666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-2305503.7504474521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131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37704.390372495007</v>
      </c>
      <c r="F23" s="8" t="s">
        <v>4</v>
      </c>
      <c r="G23" s="41">
        <f>SUM(G10:G15,G18:G22)*$E$30/100</f>
        <v>502254.55123388907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-204806.16879928485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-214296.27283315104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-894420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27839382.681412879</v>
      </c>
      <c r="F27" s="38" t="s">
        <v>4</v>
      </c>
      <c r="G27" s="51">
        <f>SUM(G10:G26)</f>
        <v>27002631.376728617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138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139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140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6902699.4012321765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4235247.7981971269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15702692.589553839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26840639.788983144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3">
        <v>207534.36119999998</v>
      </c>
      <c r="F10" s="17" t="s">
        <v>4</v>
      </c>
      <c r="G10" s="21">
        <v>211022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3">
        <v>33007.094599999997</v>
      </c>
      <c r="F11" s="17" t="s">
        <v>4</v>
      </c>
      <c r="G11" s="21">
        <v>33043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3">
        <v>117521.71399999999</v>
      </c>
      <c r="F12" s="17" t="s">
        <v>4</v>
      </c>
      <c r="G12" s="21">
        <v>815263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3">
        <v>32399.4126</v>
      </c>
      <c r="F13" s="17" t="s">
        <v>4</v>
      </c>
      <c r="G13" s="21">
        <v>36294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3">
        <v>9793037.5066</v>
      </c>
      <c r="F14" s="17" t="s">
        <v>4</v>
      </c>
      <c r="G14" s="21">
        <v>9842038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3">
        <v>5322269.2302000001</v>
      </c>
      <c r="F16" s="17" t="s">
        <v>4</v>
      </c>
      <c r="G16" s="21">
        <v>6685590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2117480.6808000002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2154536.5927140005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-8307459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-5624199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-2683260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-894420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254001.9</v>
      </c>
      <c r="F10" s="9">
        <f>E10/D10</f>
        <v>3386.692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9755925.5299999993</v>
      </c>
      <c r="F11" s="9">
        <f t="shared" ref="F11:F14" si="0">E11/D11</f>
        <v>130079.00706666666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67032</v>
      </c>
      <c r="F12" s="9">
        <f t="shared" si="0"/>
        <v>6703.2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10</v>
      </c>
      <c r="E13" s="21">
        <v>382502.66</v>
      </c>
      <c r="F13" s="9">
        <f t="shared" si="0"/>
        <v>38250.265999999996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5</v>
      </c>
      <c r="E14" s="21">
        <v>26906.11</v>
      </c>
      <c r="F14" s="9">
        <f t="shared" si="0"/>
        <v>5381.2219999999998</v>
      </c>
      <c r="G14" s="17" t="s">
        <v>4</v>
      </c>
      <c r="H14" s="2"/>
    </row>
    <row r="15" spans="1:8" x14ac:dyDescent="0.25">
      <c r="A15" s="2"/>
      <c r="B15" s="91" t="s">
        <v>54</v>
      </c>
      <c r="C15" s="92"/>
      <c r="D15" s="92"/>
      <c r="E15" s="93"/>
      <c r="F15" s="15">
        <f>SUM(F10:F14)</f>
        <v>183800.38706666668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17637711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16020290</v>
      </c>
      <c r="H10" s="17" t="s">
        <v>4</v>
      </c>
      <c r="I10" s="2"/>
    </row>
    <row r="11" spans="1:9" x14ac:dyDescent="0.25">
      <c r="A11" s="2"/>
      <c r="B11" s="91" t="s">
        <v>142</v>
      </c>
      <c r="C11" s="92"/>
      <c r="D11" s="92"/>
      <c r="E11" s="92"/>
      <c r="F11" s="93"/>
      <c r="G11" s="15">
        <f>G9-G10</f>
        <v>1617421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453848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420711</v>
      </c>
      <c r="H16" s="17" t="s">
        <v>4</v>
      </c>
      <c r="I16" s="2"/>
    </row>
    <row r="17" spans="1:9" x14ac:dyDescent="0.25">
      <c r="A17" s="2"/>
      <c r="B17" s="91" t="s">
        <v>143</v>
      </c>
      <c r="C17" s="92"/>
      <c r="D17" s="92"/>
      <c r="E17" s="92"/>
      <c r="F17" s="93"/>
      <c r="G17" s="15">
        <f>G15-G16</f>
        <v>33137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278246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355000</v>
      </c>
      <c r="H22" s="17" t="s">
        <v>4</v>
      </c>
      <c r="I22" s="2"/>
    </row>
    <row r="23" spans="1:9" x14ac:dyDescent="0.25">
      <c r="A23" s="2"/>
      <c r="B23" s="91" t="s">
        <v>144</v>
      </c>
      <c r="C23" s="92"/>
      <c r="D23" s="92"/>
      <c r="E23" s="92"/>
      <c r="F23" s="93"/>
      <c r="G23" s="15">
        <f>G21-G22</f>
        <v>-76754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2016'!F15</f>
        <v>183800.38706666668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338461.44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-154661.05293333333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27516019.389552549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2443054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773271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118297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728274.14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4062896.14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295450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295450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-923372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-3434974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-4358346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0.14000000059604645</v>
      </c>
      <c r="F28" s="25" t="s">
        <v>4</v>
      </c>
      <c r="G28" s="1">
        <f>IF(E28&lt;0,0,-E28)</f>
        <v>-0.14000000059604645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29821523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29821523</v>
      </c>
      <c r="F35" s="25" t="s">
        <v>4</v>
      </c>
      <c r="G35" s="12">
        <f>-E35</f>
        <v>-29821523</v>
      </c>
      <c r="H35" s="25" t="s">
        <v>4</v>
      </c>
      <c r="I35" s="2"/>
    </row>
    <row r="36" spans="1:9" x14ac:dyDescent="0.25">
      <c r="A36" s="2"/>
      <c r="B36" s="91" t="s">
        <v>137</v>
      </c>
      <c r="C36" s="92"/>
      <c r="D36" s="92"/>
      <c r="E36" s="92"/>
      <c r="F36" s="93"/>
      <c r="G36" s="15">
        <f>$G$9+$G$28+$G$30+$G$35</f>
        <v>-2305503.7504474521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136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149</v>
      </c>
      <c r="C16" s="85"/>
      <c r="D16" s="85"/>
      <c r="E16" s="86"/>
      <c r="F16" s="100" t="s">
        <v>132</v>
      </c>
      <c r="G16" s="100"/>
      <c r="H16" s="2"/>
    </row>
    <row r="17" spans="1:8" x14ac:dyDescent="0.25">
      <c r="A17" s="2"/>
      <c r="B17" s="79" t="s">
        <v>146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134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2017-09-13T12:24:00Z</dcterms:modified>
</cp:coreProperties>
</file>