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<sst xmlns="http://schemas.openxmlformats.org/spreadsheetml/2006/main" count="307" uniqueCount="153">
  <si>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</si>
  <si>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</si>
  <si>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</si>
  <si>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</si>
  <si>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</si>
  <si>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</si>
  <si>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</si>
  <si>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</si>
  <si>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</si>
  <si>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</si>
  <si>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</si>
  <si>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</si>
  <si>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</si>
  <si>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</si>
  <si>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</si>
  <si>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</si>
  <si>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</si>
  <si>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</si>
  <si>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</si>
  <si>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</si>
  <si>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</si>
  <si>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</si>
  <si>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</si>
  <si>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</si>
  <si>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</si>
  <si>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</si>
  <si>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</si>
  <si>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</si>
  <si>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</si>
  <si>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</si>
  <si>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</si>
  <si>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</si>
  <si>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</si>
  <si>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</si>
  <si>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</si>
  <si>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</si>
  <si>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</si>
  <si>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</si>
  <si>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</si>
  <si>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</si>
  <si>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</si>
  <si>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</si>
  <si>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</si>
  <si>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</si>
  <si>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</si>
  <si>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</si>
  <si>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</si>
  <si>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</si>
  <si>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</si>
  <si>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</si>
  <si>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</si>
  <si>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</si>
  <si>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</si>
  <si>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</si>
  <si>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</si>
  <si>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</si>
  <si>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</si>
  <si>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</si>
  <si>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</si>
  <si>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</si>
  <si>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</si>
  <si>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</si>
  <si>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</si>
  <si>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</si>
  <si>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</si>
  <si>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</si>
  <si>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</si>
  <si>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</si>
  <si>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</si>
  <si>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</si>
  <si>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</si>
  <si>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</si>
  <si>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</si>
  <si>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</si>
  <si>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</si>
  <si>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</si>
  <si>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</si>
  <si>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</si>
  <si>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</si>
  <si>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</si>
  <si>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</si>
  <si>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</si>
  <si>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</si>
  <si>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</si>
  <si>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</si>
  <si>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</si>
  <si>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</si>
  <si>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</si>
  <si>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</si>
  <si>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</si>
  <si>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</si>
  <si>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</si>
  <si>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</si>
  <si>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</si>
  <si>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</si>
  <si>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</si>
  <si>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</si>
  <si>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</si>
  <si>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</si>
  <si>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</si>
  <si>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</si>
  <si>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</si>
  <si>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</si>
  <si>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</si>
  <si>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</si>
  <si>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</si>
  <si>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</si>
  <si>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</si>
  <si>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</si>
  <si>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</si>
  <si>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</si>
  <si>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</si>
  <si>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</si>
  <si>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</si>
  <si>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</si>
  <si>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</si>
  <si>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</si>
  <si>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</si>
  <si>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</si>
  <si>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</si>
  <si>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</si>
  <si>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Rentvandsbeholder  element</t>
  </si>
  <si>
    <t>Udpumpningsanlæg, rentvandspumper på vandværk</t>
  </si>
  <si>
    <t>Etageareal vandbehandlingsbygning</t>
  </si>
  <si>
    <t>Boring (inkl. etablering, forerør, filter og prøvepumpning)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</si>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</sst>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zoomScaleNormal="100" workbookViewId="0">
      <selection activeCell="G27" sqref="G27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30851785.016122367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8730549.6445460711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4711047.2818616247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17911664.326427285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-381582.35070983035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-109102.69196146942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863553.01800899929</v>
      </c>
      <c r="F15" s="8" t="s">
        <v>4</v>
      </c>
      <c r="G15" s="47">
        <f>E15*(1+E30/100)</f>
        <v>878665.19582415686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-219085.22999999998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-173521.32904018089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15112.177815157487</v>
      </c>
      <c r="F23" s="8" t="s">
        <v>4</v>
      </c>
      <c r="G23" s="41">
        <f>SUM(G10:G15,G18:G22)*$E$30/100</f>
        <v>555471.72460478719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-252781.35600752183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-30608.302711840621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31730450.211946525</v>
      </c>
      <c r="F27" s="38" t="s">
        <v>4</v>
      </c>
      <c r="G27" s="51">
        <f>SUM(G10:G26)</f>
        <v>31620716.91283308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0.23227607644248907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8580392.7710526492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4630021.8986355029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17603601.303614039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30814015.973302193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560191.15359999996</v>
      </c>
      <c r="F10" s="17" t="s">
        <v>4</v>
      </c>
      <c r="G10" s="21">
        <v>562328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20617.355199999998</v>
      </c>
      <c r="F11" s="17" t="s">
        <v>4</v>
      </c>
      <c r="G11" s="21">
        <v>20696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488138</v>
      </c>
      <c r="F12" s="17" t="s">
        <v>4</v>
      </c>
      <c r="G12" s="21">
        <v>52362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50210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11745568.5864</v>
      </c>
      <c r="F14" s="17" t="s">
        <v>4</v>
      </c>
      <c r="G14" s="21">
        <v>10676088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4535924.7374</v>
      </c>
      <c r="F16" s="17" t="s">
        <v>4</v>
      </c>
      <c r="G16" s="21">
        <v>6869856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848700.7547999993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863553.01800899929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-8111932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-8111931.5333333332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-0.46666666679084301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237671.61</v>
      </c>
      <c r="F10" s="9">
        <f>E10/D10</f>
        <v>3168.9548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7026968.9299999997</v>
      </c>
      <c r="F11" s="9">
        <f t="shared" ref="F11:F17" si="0">E11/D11</f>
        <v>93692.919066666669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5</v>
      </c>
      <c r="E12" s="21">
        <v>26977.22</v>
      </c>
      <c r="F12" s="9">
        <f t="shared" si="0"/>
        <v>5395.4440000000004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50</v>
      </c>
      <c r="E13" s="21">
        <v>9870</v>
      </c>
      <c r="F13" s="9">
        <f t="shared" si="0"/>
        <v>197.4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25</v>
      </c>
      <c r="E14" s="21">
        <v>360297.82</v>
      </c>
      <c r="F14" s="9">
        <f t="shared" si="0"/>
        <v>14411.9128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597000</v>
      </c>
      <c r="F15" s="9">
        <f t="shared" si="0"/>
        <v>7960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30</v>
      </c>
      <c r="E16" s="21">
        <v>1608.54</v>
      </c>
      <c r="F16" s="9">
        <f t="shared" si="0"/>
        <v>53.618000000000002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10</v>
      </c>
      <c r="E17" s="21">
        <v>1400610.28</v>
      </c>
      <c r="F17" s="9">
        <f t="shared" si="0"/>
        <v>140061.02799999999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264941.27666666667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18254577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17628930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625647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515313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42025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473288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397257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1577000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-1179743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264941.27666666667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403218.50666666665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-138277.22999999998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29408716.877626486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2466919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934399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-644207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624338.20666666667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3381449.2066666665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487048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487048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-905619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-2905212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-57666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-3868497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0.20666666654869914</v>
      </c>
      <c r="F28" s="25" t="s">
        <v>4</v>
      </c>
      <c r="G28" s="1">
        <f>IF(E28&lt;0,0,-E28)</f>
        <v>-0.20666666654869914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29582238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29582238</v>
      </c>
      <c r="F35" s="25" t="s">
        <v>4</v>
      </c>
      <c r="G35" s="12">
        <f>-E35</f>
        <v>-29582238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-173521.32904018089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2017-09-12T17:02:44Z</dcterms:modified>
</cp:coreProperties>
</file>