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5" i="11" l="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6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7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<sst xmlns="http://schemas.openxmlformats.org/spreadsheetml/2006/main" count="327" uniqueCount="148">
  <si>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</si>
  <si>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</si>
  <si>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</si>
  <si>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</si>
  <si>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</si>
  <si>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</si>
  <si>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</si>
  <si>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</si>
  <si>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</si>
  <si>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</si>
  <si>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</si>
  <si>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</si>
  <si>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</si>
  <si>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</si>
  <si>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</si>
  <si>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</si>
  <si>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</si>
  <si>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</si>
  <si>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</si>
  <si>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</si>
  <si>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</si>
  <si>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</si>
  <si>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</si>
  <si>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</si>
  <si>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</si>
  <si>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</si>
  <si>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</si>
  <si>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</si>
  <si>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</si>
  <si>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</si>
  <si>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</si>
  <si>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</si>
  <si>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</si>
  <si>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</si>
  <si>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</si>
  <si>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</si>
  <si>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</si>
  <si>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</si>
  <si>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</si>
  <si>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</si>
  <si>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</si>
  <si>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</si>
  <si>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</si>
  <si>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</si>
  <si>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</si>
  <si>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</si>
  <si>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</si>
  <si>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</si>
  <si>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</si>
  <si>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</si>
  <si>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</si>
  <si>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</si>
  <si>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</si>
  <si>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</si>
  <si>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</si>
  <si>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</si>
  <si>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</si>
  <si>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</si>
  <si>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</si>
  <si>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</si>
  <si>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</si>
  <si>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</si>
  <si>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</si>
  <si>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</si>
  <si>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</si>
  <si>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</si>
  <si>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</si>
  <si>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</si>
  <si>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</si>
  <si>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</si>
  <si>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</si>
  <si>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</si>
  <si>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</si>
  <si>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</si>
  <si>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</si>
  <si>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</si>
  <si>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</si>
  <si>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</si>
  <si>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</si>
  <si>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</si>
  <si>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</si>
  <si>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</si>
  <si>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</si>
  <si>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</si>
  <si>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</si>
  <si>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</si>
  <si>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</si>
  <si>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</si>
  <si>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</si>
  <si>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</si>
  <si>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</si>
  <si>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</si>
  <si>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</si>
  <si>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</si>
  <si>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</si>
  <si>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</si>
  <si>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</si>
  <si>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</si>
  <si>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</si>
  <si>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</si>
  <si>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</si>
  <si>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</si>
  <si>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</si>
  <si>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</si>
  <si>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</si>
  <si>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</si>
  <si>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</si>
  <si>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</si>
  <si>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</si>
  <si>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</si>
  <si>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</si>
  <si>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</si>
  <si>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</si>
  <si>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</si>
  <si>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</si>
  <si>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</si>
  <si>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</si>
  <si>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&gt; Ø110 mm</t>
  </si>
  <si>
    <t>SRO-anlæg, vandværk</t>
  </si>
  <si>
    <t>Ø110 mm &lt; Ledningsnet ≤ Ø 250 mm</t>
  </si>
  <si>
    <t>Råvandsstation komplet montering og boringshus/tørbrønd</t>
  </si>
  <si>
    <t>Hegn</t>
  </si>
  <si>
    <t>Ventiler på ledningsnet ≤ Ø50 mm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</si>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</sst>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5074278.3692412255</v>
      </c>
      <c r="F9" s="13" t="s">
        <v>4</v>
      </c>
      <c r="G9" s="48">
        <v>5087372.8138513584</v>
      </c>
      <c r="H9" s="13" t="s">
        <v>4</v>
      </c>
      <c r="I9" s="48">
        <v>5100900.4982071845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1640059.538101072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2091018.6298878225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2342519.2872639312</v>
      </c>
      <c r="L12" s="8" t="s">
        <v>4</v>
      </c>
      <c r="M12" s="2"/>
    </row>
    <row r="13" spans="1:13" x14ac:dyDescent="0.25">
      <c r="A13" s="2"/>
      <c r="B13" s="46" t="s">
        <v>147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-236983.55738532747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-385748.50476800004</v>
      </c>
      <c r="F14" s="8" t="s">
        <v>4</v>
      </c>
      <c r="G14" s="9">
        <f>E14*(1+$E$25/100)</f>
        <v>-392499.10360144009</v>
      </c>
      <c r="H14" s="8" t="s">
        <v>4</v>
      </c>
      <c r="I14" s="9">
        <f>G14*(1+$E$25/100)</f>
        <v>-399367.83791446534</v>
      </c>
      <c r="J14" s="8" t="s">
        <v>4</v>
      </c>
      <c r="K14" s="51">
        <f>I14*(1+$E$25/100)</f>
        <v>-406356.77507796854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-116080.27333333333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-68079.99136746116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-6750.5988334400017</v>
      </c>
      <c r="F19" s="8" t="s">
        <v>4</v>
      </c>
      <c r="G19" s="42">
        <f>(G17+G14)*($E$25/100)</f>
        <v>-6868.734313025202</v>
      </c>
      <c r="H19" s="8" t="s">
        <v>4</v>
      </c>
      <c r="I19" s="42">
        <f>(I17+I14)*($E$25/100)</f>
        <v>-6988.9371635031439</v>
      </c>
      <c r="J19" s="8" t="s">
        <v>4</v>
      </c>
      <c r="K19" s="42">
        <f>SUM(K10:K14,K17:K18)*($E$25/100)</f>
        <v>95029.499648816782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-60439.101526915212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4681779.2656397857</v>
      </c>
      <c r="F21" s="38" t="s">
        <v>4</v>
      </c>
      <c r="G21" s="49">
        <f>SUM(G9:G20)</f>
        <v>4688004.9759368934</v>
      </c>
      <c r="H21" s="38" t="s">
        <v>4</v>
      </c>
      <c r="I21" s="49">
        <f>SUM(I9:I20)</f>
        <v>4694543.7231292166</v>
      </c>
      <c r="J21" s="38" t="s">
        <v>4</v>
      </c>
      <c r="K21" s="52">
        <f>SUM(K9:K20)</f>
        <v>5280687.2562106373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1556884.3768670955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1984973.2043141015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2223719.0761219198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5765576.6573031172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5">
        <v>330942.62099999998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5">
        <v>32399.4126</v>
      </c>
      <c r="F13" s="17" t="s">
        <v>4</v>
      </c>
      <c r="G13" s="21">
        <v>4793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5">
        <v>1832489.976</v>
      </c>
      <c r="F14" s="17" t="s">
        <v>4</v>
      </c>
      <c r="G14" s="21">
        <v>1811925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-379114.00959999999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-385748.50476800004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-6130348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-4296731.8650793657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-1833616.1349206343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-611205.37830687815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77049</v>
      </c>
      <c r="F10" s="9">
        <f>E10/D10</f>
        <v>7704.9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569384</v>
      </c>
      <c r="F11" s="9">
        <f t="shared" ref="F11:F16" si="0">E11/D11</f>
        <v>56938.400000000001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42440</v>
      </c>
      <c r="F12" s="9">
        <f t="shared" si="0"/>
        <v>565.86666666666667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30</v>
      </c>
      <c r="E13" s="21">
        <v>206796</v>
      </c>
      <c r="F13" s="9">
        <f t="shared" si="0"/>
        <v>6893.2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15</v>
      </c>
      <c r="E14" s="21">
        <v>78929</v>
      </c>
      <c r="F14" s="9">
        <f t="shared" si="0"/>
        <v>5261.9333333333334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521541</v>
      </c>
      <c r="F15" s="9">
        <f t="shared" si="0"/>
        <v>6953.88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75</v>
      </c>
      <c r="E16" s="21">
        <v>3699291</v>
      </c>
      <c r="F16" s="9">
        <f t="shared" si="0"/>
        <v>49323.88</v>
      </c>
      <c r="G16" s="17" t="s">
        <v>4</v>
      </c>
      <c r="H16" s="2"/>
    </row>
    <row r="17" spans="1:8" x14ac:dyDescent="0.25">
      <c r="A17" s="2"/>
      <c r="B17" s="91" t="s">
        <v>52</v>
      </c>
      <c r="C17" s="92"/>
      <c r="D17" s="92"/>
      <c r="E17" s="93"/>
      <c r="F17" s="15">
        <f>SUM(F10:F16)</f>
        <v>133642.06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1840257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2089000</v>
      </c>
      <c r="H10" s="17" t="s">
        <v>4</v>
      </c>
      <c r="I10" s="2"/>
    </row>
    <row r="11" spans="1:9" x14ac:dyDescent="0.25">
      <c r="A11" s="2"/>
      <c r="B11" s="91" t="s">
        <v>139</v>
      </c>
      <c r="C11" s="92"/>
      <c r="D11" s="92"/>
      <c r="E11" s="92"/>
      <c r="F11" s="93"/>
      <c r="G11" s="15">
        <f>G9-G10</f>
        <v>-248743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135354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35000</v>
      </c>
      <c r="H16" s="17" t="s">
        <v>4</v>
      </c>
      <c r="I16" s="2"/>
    </row>
    <row r="17" spans="1:9" x14ac:dyDescent="0.25">
      <c r="A17" s="2"/>
      <c r="B17" s="91" t="s">
        <v>140</v>
      </c>
      <c r="C17" s="92"/>
      <c r="D17" s="92"/>
      <c r="E17" s="92"/>
      <c r="F17" s="93"/>
      <c r="G17" s="15">
        <f>G15-G16</f>
        <v>100354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141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142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142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2016'!F17</f>
        <v>133642.06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101333.33333333333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32308.726666666669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5313276.0086325388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1228664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389035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18335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226667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1862701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144358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144358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-2410430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-2410430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-403371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5317695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63661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5381356</v>
      </c>
      <c r="F35" s="25" t="s">
        <v>4</v>
      </c>
      <c r="G35" s="12">
        <f>-E35</f>
        <v>-5381356</v>
      </c>
      <c r="H35" s="25" t="s">
        <v>4</v>
      </c>
      <c r="I35" s="2"/>
    </row>
    <row r="36" spans="1:9" x14ac:dyDescent="0.25">
      <c r="A36" s="2"/>
      <c r="B36" s="91" t="s">
        <v>137</v>
      </c>
      <c r="C36" s="92"/>
      <c r="D36" s="92"/>
      <c r="E36" s="92"/>
      <c r="F36" s="93"/>
      <c r="G36" s="15">
        <f>$G$9+$G$28+$G$30+$G$35</f>
        <v>-68079.99136746116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136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146</v>
      </c>
      <c r="C16" s="86"/>
      <c r="D16" s="86"/>
      <c r="E16" s="87"/>
      <c r="F16" s="100" t="s">
        <v>132</v>
      </c>
      <c r="G16" s="100"/>
      <c r="H16" s="2"/>
    </row>
    <row r="17" spans="1:8" x14ac:dyDescent="0.25">
      <c r="A17" s="2"/>
      <c r="B17" s="79" t="s">
        <v>144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134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2017-09-13T13:08:12Z</dcterms:modified>
</cp:coreProperties>
</file>