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<sst xmlns="http://schemas.openxmlformats.org/spreadsheetml/2006/main" count="319" uniqueCount="144">
  <si>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</si>
  <si>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</si>
  <si>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</si>
  <si>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</si>
  <si>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</si>
  <si>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</si>
  <si>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</si>
  <si>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</si>
  <si>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</si>
  <si>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</si>
  <si>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</si>
  <si>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</si>
  <si>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</si>
  <si>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</si>
  <si>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</si>
  <si>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</si>
  <si>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</si>
  <si>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</si>
  <si>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</si>
  <si>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</si>
  <si>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</si>
  <si>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</si>
  <si>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</si>
  <si>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</si>
  <si>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</si>
  <si>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</si>
  <si>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</si>
  <si>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</si>
  <si>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</si>
  <si>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</si>
  <si>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</si>
  <si>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</si>
  <si>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</si>
  <si>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</si>
  <si>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</si>
  <si>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</si>
  <si>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</si>
  <si>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</si>
  <si>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</si>
  <si>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</si>
  <si>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</si>
  <si>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</si>
  <si>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</si>
  <si>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</si>
  <si>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</si>
  <si>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</si>
  <si>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</si>
  <si>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</si>
  <si>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</si>
  <si>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</si>
  <si>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</si>
  <si>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</si>
  <si>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</si>
  <si>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</si>
  <si>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</si>
  <si>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</si>
  <si>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</si>
  <si>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</si>
  <si>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</si>
  <si>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</si>
  <si>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</si>
  <si>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</si>
  <si>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</si>
  <si>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</si>
  <si>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</si>
  <si>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</si>
  <si>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</si>
  <si>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</si>
  <si>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</si>
  <si>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</si>
  <si>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</si>
  <si>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</si>
  <si>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</si>
  <si>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</si>
  <si>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</si>
  <si>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</si>
  <si>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</si>
  <si>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</si>
  <si>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</si>
  <si>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</si>
  <si>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</si>
  <si>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</si>
  <si>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</si>
  <si>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</si>
  <si>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</si>
  <si>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</si>
  <si>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</si>
  <si>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</si>
  <si>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</si>
  <si>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</si>
  <si>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</si>
  <si>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</si>
  <si>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</si>
  <si>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</si>
  <si>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</si>
  <si>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</si>
  <si>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</si>
  <si>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</si>
  <si>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</si>
  <si>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</si>
  <si>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</si>
  <si>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</si>
  <si>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</si>
  <si>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</si>
  <si>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</si>
  <si>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</si>
  <si>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</si>
  <si>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</si>
  <si>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</si>
  <si>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</si>
  <si>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</si>
  <si>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</si>
  <si>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</si>
  <si>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</si>
  <si>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</si>
  <si>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</si>
  <si>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</si>
  <si>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Pumpe inkl. stigrør og forerørsforsejlinger mv.</t>
  </si>
  <si>
    <t>Ledningsnet &gt; Ø 500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</si>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</sst>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2874446.3654532852</v>
      </c>
      <c r="F9" s="13" t="s">
        <v>4</v>
      </c>
      <c r="G9" s="48">
        <v>2871209.4110631491</v>
      </c>
      <c r="H9" s="13" t="s">
        <v>4</v>
      </c>
      <c r="I9" s="48">
        <v>2868110.8201613291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668607.17627035175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1564165.4300348593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588734.11090217531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-159331.89886870279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-556121.64839550003</v>
      </c>
      <c r="F14" s="8" t="s">
        <v>4</v>
      </c>
      <c r="G14" s="9">
        <f>E14*(1+$E$25/100)</f>
        <v>-565853.77724242129</v>
      </c>
      <c r="H14" s="8" t="s">
        <v>4</v>
      </c>
      <c r="I14" s="9">
        <f>G14*(1+$E$25/100)</f>
        <v>-575756.21834416373</v>
      </c>
      <c r="J14" s="8" t="s">
        <v>4</v>
      </c>
      <c r="K14" s="51">
        <f>I14*(1+$E$25/100)</f>
        <v>-585831.95216518664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-501635.78666666668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-1534692.6652480098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-9732.1288469212523</v>
      </c>
      <c r="F19" s="8" t="s">
        <v>4</v>
      </c>
      <c r="G19" s="42">
        <f>(G17+G14)*($E$25/100)</f>
        <v>-9902.4411017423736</v>
      </c>
      <c r="H19" s="8" t="s">
        <v>4</v>
      </c>
      <c r="I19" s="42">
        <f>(I17+I14)*($E$25/100)</f>
        <v>-10075.733821022866</v>
      </c>
      <c r="J19" s="8" t="s">
        <v>4</v>
      </c>
      <c r="K19" s="42">
        <f>SUM(K10:K14,K17:K18)*($E$25/100)</f>
        <v>36336.000158036193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-35865.340636883004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2308592.588210864</v>
      </c>
      <c r="F21" s="38" t="s">
        <v>4</v>
      </c>
      <c r="G21" s="49">
        <f>SUM(G9:G20)</f>
        <v>2295453.1927189855</v>
      </c>
      <c r="H21" s="38" t="s">
        <v>4</v>
      </c>
      <c r="I21" s="49">
        <f>SUM(I9:I20)</f>
        <v>2282278.8679961427</v>
      </c>
      <c r="J21" s="38" t="s">
        <v>4</v>
      </c>
      <c r="K21" s="52">
        <f>SUM(K9:K20)</f>
        <v>40485.07377997342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634698.95013798249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1484839.2172862682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558876.62496301997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2678414.7923872708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519468.49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5311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-546556.90260000003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-556121.64839550003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-259682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-259682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15</v>
      </c>
      <c r="E10" s="21">
        <v>133345</v>
      </c>
      <c r="F10" s="9">
        <f>E10/D10</f>
        <v>8889.6666666666661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33971</v>
      </c>
      <c r="F11" s="9">
        <f t="shared" ref="F11:F12" si="0">E11/D11</f>
        <v>452.94666666666666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63826</v>
      </c>
      <c r="F12" s="9">
        <f t="shared" si="0"/>
        <v>6382.6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15725.213333333333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51265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274700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-223435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-23544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17000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-40544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49418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280000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-230582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15725.213333333333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22800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-7074.7866666666669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1300262.0980853236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1160322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67156.763333333336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37124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27800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1292402.7633333334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144688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144688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-231142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-231142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1205948.7633333334</v>
      </c>
      <c r="F28" s="25" t="s">
        <v>4</v>
      </c>
      <c r="G28" s="1">
        <f>IF(E28&lt;0,0,-E28)</f>
        <v>-1205948.7633333334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1621107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7899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1629006</v>
      </c>
      <c r="F35" s="25" t="s">
        <v>4</v>
      </c>
      <c r="G35" s="12">
        <f>-E35</f>
        <v>-1629006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-1534692.6652480098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2017-09-14T07:57:56Z</dcterms:modified>
</cp:coreProperties>
</file>