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5" i="11" l="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6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7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<sst xmlns="http://schemas.openxmlformats.org/spreadsheetml/2006/main" count="327" uniqueCount="147">
  <si>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</si>
  <si>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</si>
  <si>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</si>
  <si>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</si>
  <si>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</si>
  <si>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</si>
  <si>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</si>
  <si>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</si>
  <si>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</si>
  <si>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</si>
  <si>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</si>
  <si>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</si>
  <si>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</si>
  <si>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</si>
  <si>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</si>
  <si>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</si>
  <si>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</si>
  <si>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</si>
  <si>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</si>
  <si>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</si>
  <si>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</si>
  <si>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</si>
  <si>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</si>
  <si>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</si>
  <si>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</si>
  <si>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</si>
  <si>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</si>
  <si>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</si>
  <si>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</si>
  <si>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</si>
  <si>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</si>
  <si>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</si>
  <si>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</si>
  <si>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</si>
  <si>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</si>
  <si>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</si>
  <si>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</si>
  <si>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</si>
  <si>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</si>
  <si>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</si>
  <si>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</si>
  <si>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</si>
  <si>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</si>
  <si>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</si>
  <si>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</si>
  <si>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</si>
  <si>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</si>
  <si>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</si>
  <si>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</si>
  <si>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</si>
  <si>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</si>
  <si>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</si>
  <si>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</si>
  <si>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</si>
  <si>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</si>
  <si>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</si>
  <si>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</si>
  <si>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</si>
  <si>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</si>
  <si>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</si>
  <si>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</si>
  <si>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</si>
  <si>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</si>
  <si>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</si>
  <si>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</si>
  <si>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</si>
  <si>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</si>
  <si>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</si>
  <si>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</si>
  <si>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</si>
  <si>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</si>
  <si>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</si>
  <si>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</si>
  <si>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</si>
  <si>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</si>
  <si>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</si>
  <si>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</si>
  <si>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</si>
  <si>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</si>
  <si>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</si>
  <si>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</si>
  <si>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</si>
  <si>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</si>
  <si>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</si>
  <si>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</si>
  <si>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</si>
  <si>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</si>
  <si>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</si>
  <si>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</si>
  <si>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</si>
  <si>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</si>
  <si>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</si>
  <si>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</si>
  <si>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</si>
  <si>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</si>
  <si>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</si>
  <si>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</si>
  <si>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</si>
  <si>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</si>
  <si>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</si>
  <si>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</si>
  <si>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</si>
  <si>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</si>
  <si>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</si>
  <si>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</si>
  <si>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</si>
  <si>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</si>
  <si>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</si>
  <si>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</si>
  <si>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</si>
  <si>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</si>
  <si>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</si>
  <si>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</si>
  <si>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</si>
  <si>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</si>
  <si>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</si>
  <si>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</si>
  <si>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Etageareal vandbehandlingsbygning</t>
  </si>
  <si>
    <t>Rentvandsbeholder  insitu støbt</t>
  </si>
  <si>
    <t>Råvandsstation komplet montering og boringshus/tørbrønd</t>
  </si>
  <si>
    <t>Rentvandsbeholder  element</t>
  </si>
  <si>
    <t>Ø 50mm &lt; Ledningsnet ≤ Ø110 mm</t>
  </si>
  <si>
    <t>Køretøjer, personbil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</si>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</sst>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4995345.1605582703</v>
      </c>
      <c r="F9" s="13" t="s">
        <v>4</v>
      </c>
      <c r="G9" s="48">
        <v>4990446.450036644</v>
      </c>
      <c r="H9" s="13" t="s">
        <v>4</v>
      </c>
      <c r="I9" s="48">
        <v>4985794.1406642124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2586813.2623218414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1493095.8288604524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1067032.6858948395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-273981.21212219517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-97654.239138499936</v>
      </c>
      <c r="F14" s="8" t="s">
        <v>4</v>
      </c>
      <c r="G14" s="9">
        <f>E14*(1+$E$25/100)</f>
        <v>-99363.188323423688</v>
      </c>
      <c r="H14" s="8" t="s">
        <v>4</v>
      </c>
      <c r="I14" s="9">
        <f>G14*(1+$E$25/100)</f>
        <v>-101102.04411908361</v>
      </c>
      <c r="J14" s="8" t="s">
        <v>4</v>
      </c>
      <c r="K14" s="51">
        <f>I14*(1+$E$25/100)</f>
        <v>-102871.32989116758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-150920.88666666666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-92478.165603914298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-1708.949184923749</v>
      </c>
      <c r="F19" s="8" t="s">
        <v>4</v>
      </c>
      <c r="G19" s="42">
        <f>(G17+G14)*($E$25/100)</f>
        <v>-1738.8557956599147</v>
      </c>
      <c r="H19" s="8" t="s">
        <v>4</v>
      </c>
      <c r="I19" s="42">
        <f>(I17+I14)*($E$25/100)</f>
        <v>-1769.2857720839634</v>
      </c>
      <c r="J19" s="8" t="s">
        <v>4</v>
      </c>
      <c r="K19" s="42">
        <f>SUM(K10:K14,K17:K18)*($E$25/100)</f>
        <v>83476.561613615981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-65833.037488042071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4895981.972234847</v>
      </c>
      <c r="F21" s="38" t="s">
        <v>4</v>
      </c>
      <c r="G21" s="49">
        <f>SUM(G9:G20)</f>
        <v>4889344.4059175607</v>
      </c>
      <c r="H21" s="38" t="s">
        <v>4</v>
      </c>
      <c r="I21" s="49">
        <f>SUM(I9:I20)</f>
        <v>4882922.8107730448</v>
      </c>
      <c r="J21" s="38" t="s">
        <v>4</v>
      </c>
      <c r="K21" s="52">
        <f>SUM(K9:K20)</f>
        <v>4544333.7069187621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2455623.7504917239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1417373.8910782202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1012918.4213639399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4885916.0629338836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1092.8314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16200.204399999999</v>
      </c>
      <c r="F13" s="17" t="s">
        <v>4</v>
      </c>
      <c r="G13" s="21">
        <v>2077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982922.64639999997</v>
      </c>
      <c r="F14" s="17" t="s">
        <v>4</v>
      </c>
      <c r="G14" s="21">
        <v>900149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2015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-95974.682199999923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-97654.239138499936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152000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152000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132335</v>
      </c>
      <c r="F10" s="9">
        <f>E10/D10</f>
        <v>5293.4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25</v>
      </c>
      <c r="E11" s="21">
        <v>61989</v>
      </c>
      <c r="F11" s="9">
        <f t="shared" ref="F11:F16" si="0">E11/D11</f>
        <v>2479.56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30</v>
      </c>
      <c r="E12" s="21">
        <v>101521</v>
      </c>
      <c r="F12" s="9">
        <f t="shared" si="0"/>
        <v>3384.0333333333333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25</v>
      </c>
      <c r="E13" s="21">
        <v>134547</v>
      </c>
      <c r="F13" s="9">
        <f t="shared" si="0"/>
        <v>5381.88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100</v>
      </c>
      <c r="E14" s="21">
        <v>615756</v>
      </c>
      <c r="F14" s="9">
        <f t="shared" si="0"/>
        <v>6157.56</v>
      </c>
      <c r="G14" s="17" t="s">
        <v>4</v>
      </c>
      <c r="H14" s="2"/>
    </row>
    <row r="15" spans="1:8" x14ac:dyDescent="0.25">
      <c r="A15" s="2"/>
      <c r="B15" s="43" t="s">
        <v>117</v>
      </c>
      <c r="C15" s="28">
        <v>2016</v>
      </c>
      <c r="D15" s="22">
        <v>25</v>
      </c>
      <c r="E15" s="21">
        <v>75857</v>
      </c>
      <c r="F15" s="9">
        <f t="shared" si="0"/>
        <v>3034.28</v>
      </c>
      <c r="G15" s="17" t="s">
        <v>4</v>
      </c>
      <c r="H15" s="2"/>
    </row>
    <row r="16" spans="1:8" x14ac:dyDescent="0.25">
      <c r="A16" s="2"/>
      <c r="B16" s="43" t="s">
        <v>122</v>
      </c>
      <c r="C16" s="28">
        <v>2016</v>
      </c>
      <c r="D16" s="22">
        <v>5</v>
      </c>
      <c r="E16" s="21">
        <v>163392</v>
      </c>
      <c r="F16" s="9">
        <f t="shared" si="0"/>
        <v>32678.400000000001</v>
      </c>
      <c r="G16" s="17" t="s">
        <v>4</v>
      </c>
      <c r="H16" s="2"/>
    </row>
    <row r="17" spans="1:8" x14ac:dyDescent="0.25">
      <c r="A17" s="2"/>
      <c r="B17" s="91" t="s">
        <v>52</v>
      </c>
      <c r="C17" s="92"/>
      <c r="D17" s="92"/>
      <c r="E17" s="93"/>
      <c r="F17" s="15">
        <f>SUM(F10:F16)</f>
        <v>58409.113333333335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920226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991100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-70874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-29132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-25000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-4132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285676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400000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-114324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2016'!F17</f>
        <v>58409.113333333335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20000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38409.113333333335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4846545.8343960857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1039452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200016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52515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45600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1337583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100160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100160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-1285398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-1285398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152345</v>
      </c>
      <c r="F28" s="25" t="s">
        <v>4</v>
      </c>
      <c r="G28" s="1">
        <f>IF(E28&lt;0,0,-E28)</f>
        <v>-152345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4786679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4786679</v>
      </c>
      <c r="F35" s="25" t="s">
        <v>4</v>
      </c>
      <c r="G35" s="12">
        <f>-E35</f>
        <v>-4786679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-92478.165603914298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87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2017-09-13T13:08:46Z</dcterms:modified>
</cp:coreProperties>
</file>