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E23" i="22"/>
  <c r="G23" i="22" l="1"/>
  <c r="G25" i="22"/>
  <c r="G24" i="22"/>
  <c r="E27" i="22"/>
  <c r="G12" i="7"/>
  <c r="E15" i="13" l="1"/>
  <c r="F11" i="11"/>
  <c r="F16" i="11"/>
  <c r="G30" i="13" l="1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<sst xmlns="http://schemas.openxmlformats.org/spreadsheetml/2006/main" count="308" uniqueCount="153">
  <si>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</si>
  <si>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</si>
  <si>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</si>
  <si>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</si>
  <si>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</si>
  <si>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</si>
  <si>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</si>
  <si>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</si>
  <si>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</si>
  <si>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</si>
  <si>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</si>
  <si>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</si>
  <si>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</si>
  <si>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</si>
  <si>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</si>
  <si>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</si>
  <si>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</si>
  <si>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</si>
  <si>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</si>
  <si>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</si>
  <si>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</si>
  <si>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</si>
  <si>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</si>
  <si>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</si>
  <si>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</si>
  <si>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</si>
  <si>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</si>
  <si>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</si>
  <si>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</si>
  <si>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</si>
  <si>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</si>
  <si>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</si>
  <si>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</si>
  <si>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</si>
  <si>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</si>
  <si>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</si>
  <si>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</si>
  <si>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</si>
  <si>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</si>
  <si>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</si>
  <si>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</si>
  <si>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</si>
  <si>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</si>
  <si>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</si>
  <si>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</si>
  <si>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</si>
  <si>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</si>
  <si>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</si>
  <si>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</si>
  <si>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</si>
  <si>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</si>
  <si>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</si>
  <si>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</si>
  <si>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</si>
  <si>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</si>
  <si>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</si>
  <si>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</si>
  <si>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</si>
  <si>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</si>
  <si>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</si>
  <si>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</si>
  <si>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</si>
  <si>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</si>
  <si>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</si>
  <si>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</si>
  <si>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</si>
  <si>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</si>
  <si>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</si>
  <si>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</si>
  <si>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</si>
  <si>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</si>
  <si>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</si>
  <si>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</si>
  <si>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</si>
  <si>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</si>
  <si>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</si>
  <si>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</si>
  <si>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</si>
  <si>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</si>
  <si>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</si>
  <si>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</si>
  <si>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</si>
  <si>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</si>
  <si>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</si>
  <si>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</si>
  <si>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</si>
  <si>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</si>
  <si>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</si>
  <si>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</si>
  <si>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</si>
  <si>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</si>
  <si>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</si>
  <si>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</si>
  <si>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</si>
  <si>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</si>
  <si>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</si>
  <si>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</si>
  <si>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</si>
  <si>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</si>
  <si>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</si>
  <si>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</si>
  <si>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</si>
  <si>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</si>
  <si>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</si>
  <si>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</si>
  <si>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</si>
  <si>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</si>
  <si>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</si>
  <si>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</si>
  <si>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</si>
  <si>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</si>
  <si>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</si>
  <si>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</si>
  <si>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</si>
  <si>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</si>
  <si>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</si>
  <si>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</si>
  <si>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</si>
  <si>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</si>
  <si>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Stik på ledningsnet, Konstruktioner</t>
  </si>
  <si>
    <t>Ventiler på Ø110 mm &lt; Ledningsnet ≤ Ø 250 mm</t>
  </si>
  <si>
    <t>Afregningsmålere, mekaniske</t>
  </si>
  <si>
    <t>Elanlæg - vandværk</t>
  </si>
  <si>
    <t>SRO-anlæg, vandværk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</si>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</sst>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63670329.112290442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15700371.223560464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15462542.368807312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34737492.140551917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-1247981.0158107805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-897177.94819989894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-2693156.3159984984</v>
      </c>
      <c r="F15" s="8" t="s">
        <v>4</v>
      </c>
      <c r="G15" s="47">
        <f>E15*(1+E30/100)</f>
        <v>-2740286.5515284725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-307896.02499999717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-628054.44152902067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-47130.235529973725</v>
      </c>
      <c r="F23" s="8" t="s">
        <v>4</v>
      </c>
      <c r="G23" s="41">
        <f>SUM(G10:G15,G18:G22)*$E$30/100</f>
        <v>1067761.8038041594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-556424.7126017405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-590511.30668706703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-376286.20723104058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60930042.560761973</v>
      </c>
      <c r="F27" s="38" t="s">
        <v>4</v>
      </c>
      <c r="G27" s="51">
        <f>SUM(G10:G26)</f>
        <v>59623549.328135833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15430340.268855492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15196601.836665662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34140041.415775836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64766983.521296993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3">
        <v>2353071.2214000002</v>
      </c>
      <c r="F10" s="17" t="s">
        <v>4</v>
      </c>
      <c r="G10" s="21">
        <v>2358725.9700000002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3">
        <v>170486.67939999999</v>
      </c>
      <c r="F11" s="17" t="s">
        <v>4</v>
      </c>
      <c r="G11" s="21">
        <v>171137.52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3">
        <v>32398.416399999998</v>
      </c>
      <c r="F13" s="17" t="s">
        <v>4</v>
      </c>
      <c r="G13" s="21">
        <v>75215.12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3">
        <v>22275221.278000001</v>
      </c>
      <c r="F14" s="17" t="s">
        <v>4</v>
      </c>
      <c r="G14" s="21">
        <v>21030492.780000001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3">
        <v>8880719.5389999989</v>
      </c>
      <c r="F16" s="17" t="s">
        <v>4</v>
      </c>
      <c r="G16" s="21">
        <v>7091574.0700000003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133</v>
      </c>
      <c r="C18" s="97"/>
      <c r="D18" s="97"/>
      <c r="E18" s="53">
        <v>0</v>
      </c>
      <c r="F18" s="17" t="s">
        <v>4</v>
      </c>
      <c r="G18" s="21">
        <v>337915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-2646836.6741999984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-2693156.3159984984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-1508970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-380111.37830687826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-1128858.6216931217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-376286.20723104058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16199424</v>
      </c>
      <c r="F10" s="9">
        <f>E10/D10</f>
        <v>215992.32000000001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1794510</v>
      </c>
      <c r="F11" s="9">
        <f t="shared" ref="F11:F16" si="0">E11/D11</f>
        <v>23926.799999999999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309328</v>
      </c>
      <c r="F12" s="9">
        <f t="shared" si="0"/>
        <v>4124.373333333333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8</v>
      </c>
      <c r="E13" s="21">
        <v>458955</v>
      </c>
      <c r="F13" s="9">
        <f t="shared" si="0"/>
        <v>57369.375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25</v>
      </c>
      <c r="E14" s="21">
        <v>294883</v>
      </c>
      <c r="F14" s="9">
        <f t="shared" si="0"/>
        <v>11795.32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10</v>
      </c>
      <c r="E15" s="21">
        <v>60634</v>
      </c>
      <c r="F15" s="9">
        <f t="shared" si="0"/>
        <v>6063.4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</v>
      </c>
      <c r="E16" s="21">
        <v>1196875</v>
      </c>
      <c r="F16" s="9">
        <f t="shared" si="0"/>
        <v>239375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558646.58833333338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30855302.130000003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30440423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414879.13000000268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5583482.9100000001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5785945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-202462.08999999985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275123.68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496250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-221126.32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2016'!F17</f>
        <v>558646.58833333338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857833.33333333337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-299186.745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60523749.898470983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3752171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3639455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896383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2982800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11270809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208000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208000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-4235674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-7243135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-11478809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60958306.340000004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193498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61151804.340000004</v>
      </c>
      <c r="F35" s="25" t="s">
        <v>4</v>
      </c>
      <c r="G35" s="12">
        <f>-E35</f>
        <v>-61151804.340000004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-628054.44152902067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139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1" t="s">
        <v>135</v>
      </c>
      <c r="G16" s="101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2017-10-13T13:09:00Z</dcterms:modified>
</cp:coreProperties>
</file>