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<sst xmlns="http://schemas.openxmlformats.org/spreadsheetml/2006/main" count="305" uniqueCount="149">
  <si>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</si>
  <si>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</si>
  <si>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</si>
  <si>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</si>
  <si>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</si>
  <si>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</si>
  <si>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</si>
  <si>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</si>
  <si>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</si>
  <si>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</si>
  <si>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</si>
  <si>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</si>
  <si>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</si>
  <si>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</si>
  <si>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</si>
  <si>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</si>
  <si>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</si>
  <si>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</si>
  <si>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</si>
  <si>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</si>
  <si>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</si>
  <si>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</si>
  <si>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</si>
  <si>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</si>
  <si>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</si>
  <si>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</si>
  <si>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</si>
  <si>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</si>
  <si>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</si>
  <si>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</si>
  <si>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</si>
  <si>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</si>
  <si>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</si>
  <si>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</si>
  <si>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</si>
  <si>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</si>
  <si>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</si>
  <si>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</si>
  <si>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</si>
  <si>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</si>
  <si>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</si>
  <si>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</si>
  <si>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</si>
  <si>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</si>
  <si>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</si>
  <si>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</si>
  <si>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</si>
  <si>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</si>
  <si>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</si>
  <si>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</si>
  <si>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</si>
  <si>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</si>
  <si>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</si>
  <si>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</si>
  <si>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</si>
  <si>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</si>
  <si>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</si>
  <si>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</si>
  <si>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</si>
  <si>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</si>
  <si>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</si>
  <si>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</si>
  <si>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</si>
  <si>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</si>
  <si>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</si>
  <si>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</si>
  <si>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</si>
  <si>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</si>
  <si>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</si>
  <si>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</si>
  <si>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</si>
  <si>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</si>
  <si>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</si>
  <si>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</si>
  <si>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</si>
  <si>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</si>
  <si>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</si>
  <si>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</si>
  <si>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</si>
  <si>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</si>
  <si>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</si>
  <si>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</si>
  <si>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</si>
  <si>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</si>
  <si>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</si>
  <si>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</si>
  <si>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</si>
  <si>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</si>
  <si>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</si>
  <si>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</si>
  <si>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</si>
  <si>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</si>
  <si>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</si>
  <si>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</si>
  <si>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</si>
  <si>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</si>
  <si>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</si>
  <si>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</si>
  <si>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</si>
  <si>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</si>
  <si>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</si>
  <si>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</si>
  <si>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</si>
  <si>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</si>
  <si>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</si>
  <si>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</si>
  <si>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</si>
  <si>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</si>
  <si>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</si>
  <si>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</si>
  <si>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</si>
  <si>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</si>
  <si>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</si>
  <si>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</si>
  <si>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</si>
  <si>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</si>
  <si>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</si>
  <si>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</si>
  <si>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 50mm &lt; Ledningsnet ≤ Ø110 mm</t>
  </si>
  <si>
    <t>Pumpestation (inkl. evt. hydrofor)/trykforøger, Konstruktioner</t>
  </si>
  <si>
    <t>Afregningsmålere, elektroniske &gt; Ø110 mm</t>
  </si>
  <si>
    <t>Køretøjer, personbil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</si>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</sst>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30951999.433324546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10286051.287629291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8129961.7711245632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13135433.341934543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147</v>
      </c>
      <c r="C13" s="43"/>
      <c r="D13" s="44"/>
      <c r="E13" s="40" t="s">
        <v>101</v>
      </c>
      <c r="F13" s="8" t="s">
        <v>4</v>
      </c>
      <c r="G13" s="41">
        <v>-706760.08312977944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146</v>
      </c>
      <c r="C14" s="55"/>
      <c r="D14" s="56"/>
      <c r="E14" s="40" t="s">
        <v>101</v>
      </c>
      <c r="F14" s="8" t="s">
        <v>4</v>
      </c>
      <c r="G14" s="41">
        <v>-419929.72221990552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-1641503.5084744995</v>
      </c>
      <c r="F15" s="8" t="s">
        <v>4</v>
      </c>
      <c r="G15" s="47">
        <f>E15*(1+E30/100)</f>
        <v>-1670229.8198728033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-2542254.0812000004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4208593.15239124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-28726.31139830374</v>
      </c>
      <c r="F23" s="8" t="s">
        <v>4</v>
      </c>
      <c r="G23" s="41">
        <f>SUM(G10:G15,G18:G22)*$E$30/100</f>
        <v>503204.21857065341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-333794.32570432581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-267511.85686683882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29281769.613451742</v>
      </c>
      <c r="F27" s="38" t="s">
        <v>4</v>
      </c>
      <c r="G27" s="51">
        <f>SUM(G10:G26)</f>
        <v>30322763.882656638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138</v>
      </c>
      <c r="C31" s="80"/>
      <c r="D31" s="81"/>
      <c r="E31" s="52">
        <v>1.5206547531458718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139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10109141.314623382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7990134.4187956387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12909516.797970066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31008792.531389087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122</v>
      </c>
      <c r="C10" s="96"/>
      <c r="D10" s="96"/>
      <c r="E10" s="53">
        <v>243072.8</v>
      </c>
      <c r="F10" s="17" t="s">
        <v>4</v>
      </c>
      <c r="G10" s="21">
        <v>244000</v>
      </c>
      <c r="H10" s="17" t="s">
        <v>4</v>
      </c>
      <c r="I10" s="2"/>
    </row>
    <row r="11" spans="1:9" x14ac:dyDescent="0.25">
      <c r="A11" s="2"/>
      <c r="B11" s="95" t="s">
        <v>123</v>
      </c>
      <c r="C11" s="96"/>
      <c r="D11" s="96"/>
      <c r="E11" s="53">
        <v>39125.754999999997</v>
      </c>
      <c r="F11" s="17" t="s">
        <v>4</v>
      </c>
      <c r="G11" s="21">
        <v>22201</v>
      </c>
      <c r="H11" s="17" t="s">
        <v>4</v>
      </c>
      <c r="I11" s="2"/>
    </row>
    <row r="12" spans="1:9" x14ac:dyDescent="0.25">
      <c r="A12" s="2"/>
      <c r="B12" s="95" t="s">
        <v>124</v>
      </c>
      <c r="C12" s="96"/>
      <c r="D12" s="96"/>
      <c r="E12" s="53">
        <v>503226.44519999996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125</v>
      </c>
      <c r="C13" s="96"/>
      <c r="D13" s="96"/>
      <c r="E13" s="53">
        <v>32398.416399999998</v>
      </c>
      <c r="F13" s="17" t="s">
        <v>4</v>
      </c>
      <c r="G13" s="21">
        <v>49556</v>
      </c>
      <c r="H13" s="17" t="s">
        <v>4</v>
      </c>
      <c r="I13" s="2"/>
    </row>
    <row r="14" spans="1:9" x14ac:dyDescent="0.25">
      <c r="A14" s="2"/>
      <c r="B14" s="95" t="s">
        <v>126</v>
      </c>
      <c r="C14" s="96"/>
      <c r="D14" s="96"/>
      <c r="E14" s="53">
        <v>11929797.844799999</v>
      </c>
      <c r="F14" s="17" t="s">
        <v>4</v>
      </c>
      <c r="G14" s="21">
        <v>10818593</v>
      </c>
      <c r="H14" s="17" t="s">
        <v>4</v>
      </c>
      <c r="I14" s="2"/>
    </row>
    <row r="15" spans="1:9" x14ac:dyDescent="0.25">
      <c r="A15" s="2"/>
      <c r="B15" s="95" t="s">
        <v>127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-1613271.2613999993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-1641503.5084744995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1405174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1405174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14959486.689999999</v>
      </c>
      <c r="F10" s="9">
        <f>E10/D10</f>
        <v>199459.82253333332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75</v>
      </c>
      <c r="E11" s="21">
        <v>1012325</v>
      </c>
      <c r="F11" s="9">
        <f t="shared" ref="F11:F16" si="0">E11/D11</f>
        <v>13497.666666666666</v>
      </c>
      <c r="G11" s="17" t="s">
        <v>4</v>
      </c>
      <c r="H11" s="2"/>
    </row>
    <row r="12" spans="1:8" ht="26.25" x14ac:dyDescent="0.25">
      <c r="A12" s="2"/>
      <c r="B12" s="42" t="s">
        <v>119</v>
      </c>
      <c r="C12" s="28">
        <v>2016</v>
      </c>
      <c r="D12" s="22">
        <v>50</v>
      </c>
      <c r="E12" s="21">
        <v>714988.65</v>
      </c>
      <c r="F12" s="9">
        <f t="shared" si="0"/>
        <v>14299.773000000001</v>
      </c>
      <c r="G12" s="17" t="s">
        <v>4</v>
      </c>
      <c r="H12" s="2"/>
    </row>
    <row r="13" spans="1:8" ht="26.25" x14ac:dyDescent="0.25">
      <c r="A13" s="2"/>
      <c r="B13" s="42" t="s">
        <v>119</v>
      </c>
      <c r="C13" s="28">
        <v>2016</v>
      </c>
      <c r="D13" s="22">
        <v>50</v>
      </c>
      <c r="E13" s="21">
        <v>3944840.38</v>
      </c>
      <c r="F13" s="9">
        <f t="shared" si="0"/>
        <v>78896.8076</v>
      </c>
      <c r="G13" s="17" t="s">
        <v>4</v>
      </c>
      <c r="H13" s="2"/>
    </row>
    <row r="14" spans="1:8" x14ac:dyDescent="0.25">
      <c r="A14" s="2"/>
      <c r="B14" s="42" t="s">
        <v>120</v>
      </c>
      <c r="C14" s="28">
        <v>2016</v>
      </c>
      <c r="D14" s="22">
        <v>10</v>
      </c>
      <c r="E14" s="21">
        <v>120246.1</v>
      </c>
      <c r="F14" s="9">
        <f t="shared" si="0"/>
        <v>12024.61</v>
      </c>
      <c r="G14" s="17" t="s">
        <v>4</v>
      </c>
      <c r="H14" s="2"/>
    </row>
    <row r="15" spans="1:8" x14ac:dyDescent="0.25">
      <c r="A15" s="2"/>
      <c r="B15" s="42" t="s">
        <v>120</v>
      </c>
      <c r="C15" s="28">
        <v>2016</v>
      </c>
      <c r="D15" s="22">
        <v>10</v>
      </c>
      <c r="E15" s="21">
        <v>5573573.9100000001</v>
      </c>
      <c r="F15" s="9">
        <f t="shared" si="0"/>
        <v>557357.39100000006</v>
      </c>
      <c r="G15" s="17" t="s">
        <v>4</v>
      </c>
      <c r="H15" s="2"/>
    </row>
    <row r="16" spans="1:8" x14ac:dyDescent="0.25">
      <c r="A16" s="2"/>
      <c r="B16" s="42" t="s">
        <v>121</v>
      </c>
      <c r="C16" s="28">
        <v>2016</v>
      </c>
      <c r="D16" s="22">
        <v>5</v>
      </c>
      <c r="E16" s="21">
        <v>405120.39</v>
      </c>
      <c r="F16" s="9">
        <f t="shared" si="0"/>
        <v>81024.078000000009</v>
      </c>
      <c r="G16" s="17" t="s">
        <v>4</v>
      </c>
      <c r="H16" s="2"/>
    </row>
    <row r="17" spans="1:8" x14ac:dyDescent="0.25">
      <c r="A17" s="2"/>
      <c r="B17" s="91" t="s">
        <v>54</v>
      </c>
      <c r="C17" s="92"/>
      <c r="D17" s="92"/>
      <c r="E17" s="93"/>
      <c r="F17" s="15">
        <f>SUM(F10:F16)</f>
        <v>956560.14880000008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11254850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12147216.23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-892366.23000000045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434257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1411000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-976743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24295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25000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-705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2016'!F17</f>
        <v>956560.14880000008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1629000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-672439.85119999992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33684470.15239124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4601537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1226263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-299931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2963333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8491202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2890808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11792640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14683448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-661211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-1915025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-9098414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-11500000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-23174650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0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28815512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660365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29475877</v>
      </c>
      <c r="F35" s="25" t="s">
        <v>4</v>
      </c>
      <c r="G35" s="12">
        <f>-E35</f>
        <v>-29475877</v>
      </c>
      <c r="H35" s="25" t="s">
        <v>4</v>
      </c>
      <c r="I35" s="2"/>
    </row>
    <row r="36" spans="1:9" x14ac:dyDescent="0.25">
      <c r="A36" s="2"/>
      <c r="B36" s="91" t="s">
        <v>136</v>
      </c>
      <c r="C36" s="92"/>
      <c r="D36" s="92"/>
      <c r="E36" s="92"/>
      <c r="F36" s="93"/>
      <c r="G36" s="15">
        <f>$G$9+$G$28+$G$30+$G$35</f>
        <v>4208593.15239124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148</v>
      </c>
      <c r="C16" s="85"/>
      <c r="D16" s="85"/>
      <c r="E16" s="86"/>
      <c r="F16" s="100" t="s">
        <v>131</v>
      </c>
      <c r="G16" s="100"/>
      <c r="H16" s="2"/>
    </row>
    <row r="17" spans="1:8" x14ac:dyDescent="0.25">
      <c r="A17" s="2"/>
      <c r="B17" s="79" t="s">
        <v>145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2017-10-13T15:49:58Z</dcterms:modified>
</cp:coreProperties>
</file>