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25" i="11" l="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12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2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<sst xmlns="http://schemas.openxmlformats.org/spreadsheetml/2006/main" count="565" uniqueCount="207">
  <si>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</si>
  <si>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</si>
  <si>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</si>
  <si>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</si>
  <si>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</si>
  <si>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</si>
  <si>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</si>
  <si>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</si>
  <si>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</si>
  <si>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</si>
  <si>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</si>
  <si>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</si>
  <si>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</si>
  <si>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</si>
  <si>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</si>
  <si>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</si>
  <si>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</si>
  <si>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</si>
  <si>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</si>
  <si>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</si>
  <si>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</si>
  <si>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</si>
  <si>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</si>
  <si>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</si>
  <si>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</si>
  <si>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</si>
  <si>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</si>
  <si>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</si>
  <si>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</si>
  <si>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</si>
  <si>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</si>
  <si>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</si>
  <si>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</si>
  <si>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</si>
  <si>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</si>
  <si>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</si>
  <si>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</si>
  <si>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</si>
  <si>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</si>
  <si>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</si>
  <si>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</si>
  <si>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</si>
  <si>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</si>
  <si>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</si>
  <si>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</si>
  <si>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</si>
  <si>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</si>
  <si>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</si>
  <si>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</si>
  <si>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</si>
  <si>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</si>
  <si>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</si>
  <si>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</si>
  <si>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</si>
  <si>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</si>
  <si>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</si>
  <si>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</si>
  <si>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</si>
  <si>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</si>
  <si>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</si>
  <si>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</si>
  <si>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</si>
  <si>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</si>
  <si>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</si>
  <si>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</si>
  <si>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</si>
  <si>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</si>
  <si>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</si>
  <si>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</si>
  <si>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</si>
  <si>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</si>
  <si>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</si>
  <si>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</si>
  <si>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</si>
  <si>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</si>
  <si>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</si>
  <si>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</si>
  <si>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</si>
  <si>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</si>
  <si>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</si>
  <si>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</si>
  <si>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</si>
  <si>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</si>
  <si>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</si>
  <si>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</si>
  <si>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</si>
  <si>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</si>
  <si>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</si>
  <si>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</si>
  <si>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</si>
  <si>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</si>
  <si>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</si>
  <si>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</si>
  <si>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</si>
  <si>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</si>
  <si>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</si>
  <si>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</si>
  <si>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</si>
  <si>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</si>
  <si>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</si>
  <si>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</si>
  <si>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</si>
  <si>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</si>
  <si>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</si>
  <si>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</si>
  <si>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</si>
  <si>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</si>
  <si>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</si>
  <si>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</si>
  <si>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</si>
  <si>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</si>
  <si>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</si>
  <si>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</si>
  <si>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</si>
  <si>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</si>
  <si>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</si>
  <si>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</si>
  <si>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</si>
  <si>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</si>
  <si>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</si>
  <si>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</si>
  <si>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</si>
  <si>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</si>
  <si>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</si>
  <si>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</si>
  <si>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</si>
  <si>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</si>
  <si>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</si>
  <si>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</si>
  <si>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</si>
  <si>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</si>
  <si>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</si>
  <si>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</si>
  <si>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</si>
  <si>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</si>
  <si>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</si>
  <si>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</si>
  <si>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</si>
  <si>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</si>
  <si>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</si>
  <si>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</si>
  <si>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</si>
  <si>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</si>
  <si>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</si>
  <si>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</si>
  <si>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</si>
  <si>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Pumpestationer i brønde (&lt; 6,25 m2), Konstruktioner</t>
  </si>
  <si>
    <t>Ø 1200 mm &lt; Ledningsnet ≤ Ø 1600 mm</t>
  </si>
  <si>
    <t>Ø 200 mm &lt; Ledningsnet ≤ Ø 500 mm</t>
  </si>
  <si>
    <t>Forsinkelsesbassiner, lukkede med automatisk rensning og SRO Miljøklasse A (1.000-3.000 m3) - Konstruktioner</t>
  </si>
  <si>
    <t>Pumpestationer i underjordiske bygværker (&lt;50 m2), Konstruktioner</t>
  </si>
  <si>
    <t>Pumpestationer i underjordiske bygværker (&lt;50 m2), Mek/El</t>
  </si>
  <si>
    <t>Brønde</t>
  </si>
  <si>
    <t>Strømpeforing ≤ Ø 200 mm</t>
  </si>
  <si>
    <t>Ø 500 mm &lt; Ledningsnet ≤ Ø 800 mm</t>
  </si>
  <si>
    <t>Ledningsnet ≤ Ø 200 mm</t>
  </si>
  <si>
    <t>Strømpeforing Ø 200 mm &lt; Ledningsnet ≤ Ø 500 mm</t>
  </si>
  <si>
    <t>Forsinkelsesbassiner, lukkede uden automatisk rensning og SRO Miljøklasse B (mindre end 1.000 m3)</t>
  </si>
  <si>
    <t>Pumpeinstallation Miljøklasse B (100-300 l/s) - SRO</t>
  </si>
  <si>
    <t>Pumpestationer m. overbygning (&lt; 20 m2), Mek/EL</t>
  </si>
  <si>
    <t>Pumpestationer m. overbygning (&lt; 20 m2), SRO</t>
  </si>
  <si>
    <t>Pumpestationer m. overbygning (&lt; 20 m2), Konstruktioner</t>
  </si>
  <si>
    <t>Pumpestationer i brønde (&lt; 6,25 m2), Mek/EL</t>
  </si>
  <si>
    <t>Pumpestationer i brønde (&lt; 6,25 m2), SRO</t>
  </si>
  <si>
    <t>Strømpeforing Ø 800 mm &lt; Ledningsnet ≤ Ø 1000 mm</t>
  </si>
  <si>
    <t>Strømpeforing Ø 500 mm &lt; Ledningsnet ≤ Ø 800 mm</t>
  </si>
  <si>
    <t>Installationer "mekaniske riste og SRO" Miljøklasse A. (20-30 m2) - SRO</t>
  </si>
  <si>
    <t>Slutafvanding, slam - højteknologisk (centrifuger), Mek/El</t>
  </si>
  <si>
    <t>Beluftningstanke, SRO</t>
  </si>
  <si>
    <t>Beluftningstanke, Mek/EL</t>
  </si>
  <si>
    <t>Forafvanding, slam, Konstruktion</t>
  </si>
  <si>
    <t>Jordbassin Klasse A</t>
  </si>
  <si>
    <t>Indløb med riste, Mek/EL</t>
  </si>
  <si>
    <t>Slutafvanding, slam - højteknologisk (centrifuger), SRO</t>
  </si>
  <si>
    <t>Hovedport og hegn</t>
  </si>
  <si>
    <t>Slutafvanding, slam - højteknologisk (centrifuger), Konstruktioner</t>
  </si>
  <si>
    <t>Køretøjer, store lastvogne (&gt; 3.500 kg.)</t>
  </si>
  <si>
    <t>Server</t>
  </si>
  <si>
    <t>Projektor</t>
  </si>
  <si>
    <t>Stik</t>
  </si>
  <si>
    <t>Tryksatte minipumpestationer (husstandssystemer)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</si>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</sst>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196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3902103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5371355.0999999996</v>
      </c>
      <c r="H10" s="23" t="s">
        <v>4</v>
      </c>
      <c r="I10" s="2"/>
    </row>
    <row r="11" spans="1:9" x14ac:dyDescent="0.25">
      <c r="A11" s="2"/>
      <c r="B11" s="91" t="s">
        <v>197</v>
      </c>
      <c r="C11" s="92"/>
      <c r="D11" s="92"/>
      <c r="E11" s="92"/>
      <c r="F11" s="93"/>
      <c r="G11" s="21">
        <f>G9-G10</f>
        <v>-1469252.0999999996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198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3984615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5999888</v>
      </c>
      <c r="H16" s="23" t="s">
        <v>4</v>
      </c>
      <c r="I16" s="2"/>
    </row>
    <row r="17" spans="1:9" x14ac:dyDescent="0.25">
      <c r="A17" s="2"/>
      <c r="B17" s="91" t="s">
        <v>198</v>
      </c>
      <c r="C17" s="92"/>
      <c r="D17" s="92"/>
      <c r="E17" s="92"/>
      <c r="F17" s="93"/>
      <c r="G17" s="21">
        <f>G15-G16</f>
        <v>-2015273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199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48659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44892</v>
      </c>
      <c r="H22" s="23" t="s">
        <v>4</v>
      </c>
      <c r="I22" s="2"/>
    </row>
    <row r="23" spans="1:9" x14ac:dyDescent="0.25">
      <c r="A23" s="2"/>
      <c r="B23" s="91" t="s">
        <v>199</v>
      </c>
      <c r="C23" s="92"/>
      <c r="D23" s="92"/>
      <c r="E23" s="92"/>
      <c r="F23" s="93"/>
      <c r="G23" s="21">
        <f>G21-G22</f>
        <v>3767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200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200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2016'!F127</f>
        <v>2943199.4533333322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2772376.2266666666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170823.22666666564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154344216.21728227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75094838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6709468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-1773028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7152550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87183828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6442365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6442365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-36167774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-62562900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-14232897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-119811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-113083382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-19457189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7621408</v>
      </c>
      <c r="F30" s="38" t="s">
        <v>4</v>
      </c>
      <c r="G30" s="18">
        <f>-$E$30</f>
        <v>-7621408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130407706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3061949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133469655</v>
      </c>
      <c r="F35" s="38" t="s">
        <v>4</v>
      </c>
      <c r="G35" s="18">
        <f>-E35</f>
        <v>-133469655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13253153.217282265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193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194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189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206</v>
      </c>
      <c r="C16" s="86"/>
      <c r="D16" s="86"/>
      <c r="E16" s="87"/>
      <c r="F16" s="113" t="s">
        <v>190</v>
      </c>
      <c r="G16" s="113"/>
      <c r="H16" s="2"/>
    </row>
    <row r="17" spans="1:8" x14ac:dyDescent="0.25">
      <c r="A17" s="2"/>
      <c r="B17" s="95" t="s">
        <v>202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191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192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201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152741436.71580625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3850153.9261394585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-92862.941528499694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204</v>
      </c>
      <c r="C12" s="49"/>
      <c r="D12" s="50"/>
      <c r="E12" s="12">
        <f>'Fane 5. Individuelt eff.krav'!G10</f>
        <v>-3076500.8994814297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189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2617511.2753089359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2001792.2114846369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2750636.4256668743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195</v>
      </c>
      <c r="C22" s="97"/>
      <c r="D22" s="98"/>
      <c r="E22" s="18">
        <f>SUM(E9,E11:E17,E19)-SUM(E20:E21)</f>
        <v>147437155.51295376</v>
      </c>
      <c r="F22" s="19" t="s">
        <v>4</v>
      </c>
      <c r="G22" s="18">
        <f>E22</f>
        <v>147437155.51295376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4636796.6216931222</v>
      </c>
      <c r="F24" s="19" t="s">
        <v>4</v>
      </c>
      <c r="G24" s="18">
        <f>E24</f>
        <v>4636796.6216931222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-1469252.0999999996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-2015273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3767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170823.22666666564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-3309934.873333334</v>
      </c>
      <c r="F31" s="19" t="s">
        <v>4</v>
      </c>
      <c r="G31" s="18">
        <f>E31</f>
        <v>-3309934.873333334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13253153.217282265</v>
      </c>
      <c r="F33" s="19" t="s">
        <v>4</v>
      </c>
      <c r="G33" s="18">
        <f>E33</f>
        <v>13253153.217282265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162017170.47859582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147437155.51295376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3823043.576841651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2580150.2214766908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1971580.7067454958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2747153.1956210905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195</v>
      </c>
      <c r="C14" s="97"/>
      <c r="D14" s="98"/>
      <c r="E14" s="18">
        <f>$E$9+$E$11-$E$12-$E$13</f>
        <v>145298571.83206385</v>
      </c>
      <c r="F14" s="19" t="s">
        <v>4</v>
      </c>
      <c r="G14" s="18">
        <f>E14</f>
        <v>145298571.83206385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4636796.6216931222</v>
      </c>
      <c r="F16" s="19" t="s">
        <v>4</v>
      </c>
      <c r="G16" s="18">
        <f>E16</f>
        <v>4636796.6216931222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149935368.45375699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44590052.050799347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104301230.73886746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3850153.9261394585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152741436.71580625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181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182</v>
      </c>
      <c r="C11" s="106"/>
      <c r="D11" s="106"/>
      <c r="E11" s="56">
        <v>673862.55460000003</v>
      </c>
      <c r="F11" s="23" t="s">
        <v>4</v>
      </c>
      <c r="G11" s="27">
        <v>743486</v>
      </c>
      <c r="H11" s="23" t="s">
        <v>4</v>
      </c>
      <c r="I11" s="2"/>
    </row>
    <row r="12" spans="1:9" x14ac:dyDescent="0.25">
      <c r="A12" s="2"/>
      <c r="B12" s="105" t="s">
        <v>183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184</v>
      </c>
      <c r="C13" s="106"/>
      <c r="D13" s="106"/>
      <c r="E13" s="56">
        <v>32398.416399999998</v>
      </c>
      <c r="F13" s="23" t="s">
        <v>4</v>
      </c>
      <c r="G13" s="27">
        <v>66279</v>
      </c>
      <c r="H13" s="23" t="s">
        <v>4</v>
      </c>
      <c r="I13" s="2"/>
    </row>
    <row r="14" spans="1:9" x14ac:dyDescent="0.25">
      <c r="A14" s="2"/>
      <c r="B14" s="105" t="s">
        <v>185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186</v>
      </c>
      <c r="C15" s="106"/>
      <c r="D15" s="106"/>
      <c r="E15" s="56">
        <v>2787882.6354</v>
      </c>
      <c r="F15" s="23" t="s">
        <v>4</v>
      </c>
      <c r="G15" s="27">
        <v>2635481</v>
      </c>
      <c r="H15" s="23" t="s">
        <v>4</v>
      </c>
      <c r="I15" s="2"/>
    </row>
    <row r="16" spans="1:9" x14ac:dyDescent="0.25">
      <c r="A16" s="2"/>
      <c r="B16" s="105" t="s">
        <v>187</v>
      </c>
      <c r="C16" s="106"/>
      <c r="D16" s="106"/>
      <c r="E16" s="56">
        <v>307725.1838</v>
      </c>
      <c r="F16" s="23" t="s">
        <v>4</v>
      </c>
      <c r="G16" s="27">
        <v>265357</v>
      </c>
      <c r="H16" s="23" t="s">
        <v>4</v>
      </c>
      <c r="I16" s="2"/>
    </row>
    <row r="17" spans="1:9" x14ac:dyDescent="0.25">
      <c r="A17" s="2"/>
      <c r="B17" s="105" t="s">
        <v>188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-91265.790199999698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-92862.941528499694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148891282.7896668</v>
      </c>
      <c r="H9" s="23" t="s">
        <v>4</v>
      </c>
      <c r="I9" s="2"/>
    </row>
    <row r="10" spans="1:9" x14ac:dyDescent="0.25">
      <c r="A10" s="2"/>
      <c r="B10" s="51" t="s">
        <v>204</v>
      </c>
      <c r="C10" s="49"/>
      <c r="D10" s="49"/>
      <c r="E10" s="49"/>
      <c r="F10" s="50"/>
      <c r="G10" s="12">
        <v>-3076500.8994814297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1.3492207904491433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2001792.2114846369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44590052.050799347</v>
      </c>
      <c r="H9" s="23" t="s">
        <v>4</v>
      </c>
      <c r="I9" s="2"/>
    </row>
    <row r="10" spans="1:9" x14ac:dyDescent="0.25">
      <c r="A10" s="2"/>
      <c r="B10" s="52" t="s">
        <v>203</v>
      </c>
      <c r="C10" s="53"/>
      <c r="D10" s="53"/>
      <c r="E10" s="53"/>
      <c r="F10" s="54"/>
      <c r="G10" s="12">
        <v>-891721.28907622874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889261.03100106551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104301230.73886746</v>
      </c>
      <c r="H13" s="23" t="s">
        <v>4</v>
      </c>
      <c r="I13" s="2"/>
    </row>
    <row r="14" spans="1:9" x14ac:dyDescent="0.25">
      <c r="A14" s="2"/>
      <c r="B14" s="51" t="s">
        <v>205</v>
      </c>
      <c r="C14" s="49"/>
      <c r="D14" s="49"/>
      <c r="E14" s="49"/>
      <c r="F14" s="50"/>
      <c r="G14" s="12">
        <v>-947469.87790000008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1861375.3946658086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2750636.4256668743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45403883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31493493.134920634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13910389.865079366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4636796.6216931222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ht="26.25" x14ac:dyDescent="0.25">
      <c r="A10" s="2"/>
      <c r="B10" s="47" t="s">
        <v>146</v>
      </c>
      <c r="C10" s="41">
        <v>2016</v>
      </c>
      <c r="D10" s="28">
        <v>50</v>
      </c>
      <c r="E10" s="27">
        <v>37488</v>
      </c>
      <c r="F10" s="12">
        <f>E10/D10</f>
        <v>749.76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1664899</v>
      </c>
      <c r="F11" s="12">
        <f t="shared" ref="F11:F126" si="0">E11/D11</f>
        <v>22198.653333333332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8836480</v>
      </c>
      <c r="F12" s="12">
        <f t="shared" si="0"/>
        <v>117819.73333333334</v>
      </c>
      <c r="G12" s="23" t="s">
        <v>4</v>
      </c>
      <c r="H12" s="2"/>
    </row>
    <row r="13" spans="1:8" ht="39" x14ac:dyDescent="0.25">
      <c r="A13" s="2"/>
      <c r="B13" s="47" t="s">
        <v>149</v>
      </c>
      <c r="C13" s="41">
        <v>2016</v>
      </c>
      <c r="D13" s="28">
        <v>75</v>
      </c>
      <c r="E13" s="27">
        <v>2275000</v>
      </c>
      <c r="F13" s="12">
        <f t="shared" si="0"/>
        <v>30333.333333333332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50</v>
      </c>
      <c r="E14" s="27">
        <v>880086</v>
      </c>
      <c r="F14" s="12">
        <f t="shared" si="0"/>
        <v>17601.72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20</v>
      </c>
      <c r="E15" s="27">
        <v>659142</v>
      </c>
      <c r="F15" s="12">
        <f t="shared" si="0"/>
        <v>32957.1</v>
      </c>
      <c r="G15" s="23" t="s">
        <v>4</v>
      </c>
      <c r="H15" s="2"/>
    </row>
    <row r="16" spans="1:8" x14ac:dyDescent="0.25">
      <c r="A16" s="2"/>
      <c r="B16" s="47" t="s">
        <v>148</v>
      </c>
      <c r="C16" s="41">
        <v>2016</v>
      </c>
      <c r="D16" s="28">
        <v>75</v>
      </c>
      <c r="E16" s="27">
        <v>2398395</v>
      </c>
      <c r="F16" s="12">
        <f t="shared" si="0"/>
        <v>31978.6</v>
      </c>
      <c r="G16" s="23" t="s">
        <v>4</v>
      </c>
      <c r="H16" s="2"/>
    </row>
    <row r="17" spans="1:8" x14ac:dyDescent="0.25">
      <c r="A17" s="2"/>
      <c r="B17" s="47" t="s">
        <v>148</v>
      </c>
      <c r="C17" s="41">
        <v>2016</v>
      </c>
      <c r="D17" s="28">
        <v>75</v>
      </c>
      <c r="E17" s="27">
        <v>443126</v>
      </c>
      <c r="F17" s="12">
        <f t="shared" si="0"/>
        <v>5908.3466666666664</v>
      </c>
      <c r="G17" s="23" t="s">
        <v>4</v>
      </c>
      <c r="H17" s="2"/>
    </row>
    <row r="18" spans="1:8" x14ac:dyDescent="0.25">
      <c r="A18" s="2"/>
      <c r="B18" s="47" t="s">
        <v>148</v>
      </c>
      <c r="C18" s="41">
        <v>2016</v>
      </c>
      <c r="D18" s="28">
        <v>75</v>
      </c>
      <c r="E18" s="27">
        <v>63128</v>
      </c>
      <c r="F18" s="12">
        <f t="shared" si="0"/>
        <v>841.70666666666671</v>
      </c>
      <c r="G18" s="23" t="s">
        <v>4</v>
      </c>
      <c r="H18" s="2"/>
    </row>
    <row r="19" spans="1:8" x14ac:dyDescent="0.25">
      <c r="A19" s="2"/>
      <c r="B19" s="47" t="s">
        <v>148</v>
      </c>
      <c r="C19" s="41">
        <v>2016</v>
      </c>
      <c r="D19" s="28">
        <v>75</v>
      </c>
      <c r="E19" s="27">
        <v>283953</v>
      </c>
      <c r="F19" s="12">
        <f t="shared" si="0"/>
        <v>3786.04</v>
      </c>
      <c r="G19" s="23" t="s">
        <v>4</v>
      </c>
      <c r="H19" s="2"/>
    </row>
    <row r="20" spans="1:8" x14ac:dyDescent="0.25">
      <c r="A20" s="2"/>
      <c r="B20" s="47" t="s">
        <v>152</v>
      </c>
      <c r="C20" s="41">
        <v>2016</v>
      </c>
      <c r="D20" s="28">
        <v>75</v>
      </c>
      <c r="E20" s="27">
        <v>1500000</v>
      </c>
      <c r="F20" s="12">
        <f t="shared" si="0"/>
        <v>20000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75</v>
      </c>
      <c r="E21" s="27">
        <v>21149326</v>
      </c>
      <c r="F21" s="12">
        <f t="shared" si="0"/>
        <v>281991.01333333331</v>
      </c>
      <c r="G21" s="23" t="s">
        <v>4</v>
      </c>
      <c r="H21" s="2"/>
    </row>
    <row r="22" spans="1:8" x14ac:dyDescent="0.25">
      <c r="A22" s="2"/>
      <c r="B22" s="47" t="s">
        <v>153</v>
      </c>
      <c r="C22" s="41">
        <v>2016</v>
      </c>
      <c r="D22" s="28">
        <v>50</v>
      </c>
      <c r="E22" s="27">
        <v>339060</v>
      </c>
      <c r="F22" s="12">
        <f t="shared" si="0"/>
        <v>6781.2</v>
      </c>
      <c r="G22" s="23" t="s">
        <v>4</v>
      </c>
      <c r="H22" s="2"/>
    </row>
    <row r="23" spans="1:8" x14ac:dyDescent="0.25">
      <c r="A23" s="2"/>
      <c r="B23" s="47" t="s">
        <v>152</v>
      </c>
      <c r="C23" s="41">
        <v>2016</v>
      </c>
      <c r="D23" s="28">
        <v>75</v>
      </c>
      <c r="E23" s="27">
        <v>374000</v>
      </c>
      <c r="F23" s="12">
        <f t="shared" si="0"/>
        <v>4986.666666666667</v>
      </c>
      <c r="G23" s="23" t="s">
        <v>4</v>
      </c>
      <c r="H23" s="2"/>
    </row>
    <row r="24" spans="1:8" x14ac:dyDescent="0.25">
      <c r="A24" s="2"/>
      <c r="B24" s="47" t="s">
        <v>148</v>
      </c>
      <c r="C24" s="41">
        <v>2016</v>
      </c>
      <c r="D24" s="28">
        <v>75</v>
      </c>
      <c r="E24" s="27">
        <v>552860</v>
      </c>
      <c r="F24" s="12">
        <f t="shared" si="0"/>
        <v>7371.4666666666662</v>
      </c>
      <c r="G24" s="23" t="s">
        <v>4</v>
      </c>
      <c r="H24" s="2"/>
    </row>
    <row r="25" spans="1:8" x14ac:dyDescent="0.25">
      <c r="A25" s="2"/>
      <c r="B25" s="47" t="s">
        <v>152</v>
      </c>
      <c r="C25" s="41">
        <v>2016</v>
      </c>
      <c r="D25" s="28">
        <v>75</v>
      </c>
      <c r="E25" s="27">
        <v>600000</v>
      </c>
      <c r="F25" s="12">
        <f t="shared" si="0"/>
        <v>8000</v>
      </c>
      <c r="G25" s="23" t="s">
        <v>4</v>
      </c>
      <c r="H25" s="2"/>
    </row>
    <row r="26" spans="1:8" x14ac:dyDescent="0.25">
      <c r="A26" s="2"/>
      <c r="B26" s="47" t="s">
        <v>154</v>
      </c>
      <c r="C26" s="41">
        <v>2016</v>
      </c>
      <c r="D26" s="28">
        <v>75</v>
      </c>
      <c r="E26" s="27">
        <v>5241300</v>
      </c>
      <c r="F26" s="12">
        <f t="shared" si="0"/>
        <v>69884</v>
      </c>
      <c r="G26" s="23" t="s">
        <v>4</v>
      </c>
      <c r="H26" s="2"/>
    </row>
    <row r="27" spans="1:8" x14ac:dyDescent="0.25">
      <c r="A27" s="2"/>
      <c r="B27" s="47" t="s">
        <v>147</v>
      </c>
      <c r="C27" s="41">
        <v>2016</v>
      </c>
      <c r="D27" s="28">
        <v>75</v>
      </c>
      <c r="E27" s="27">
        <v>8591193</v>
      </c>
      <c r="F27" s="12">
        <f t="shared" si="0"/>
        <v>114549.24</v>
      </c>
      <c r="G27" s="23" t="s">
        <v>4</v>
      </c>
      <c r="H27" s="2"/>
    </row>
    <row r="28" spans="1:8" x14ac:dyDescent="0.25">
      <c r="A28" s="2"/>
      <c r="B28" s="47" t="s">
        <v>153</v>
      </c>
      <c r="C28" s="41">
        <v>2016</v>
      </c>
      <c r="D28" s="28">
        <v>50</v>
      </c>
      <c r="E28" s="27">
        <v>45600</v>
      </c>
      <c r="F28" s="12">
        <f t="shared" si="0"/>
        <v>912</v>
      </c>
      <c r="G28" s="23" t="s">
        <v>4</v>
      </c>
      <c r="H28" s="2"/>
    </row>
    <row r="29" spans="1:8" x14ac:dyDescent="0.25">
      <c r="A29" s="2"/>
      <c r="B29" s="47" t="s">
        <v>148</v>
      </c>
      <c r="C29" s="41">
        <v>2016</v>
      </c>
      <c r="D29" s="28">
        <v>75</v>
      </c>
      <c r="E29" s="27">
        <v>400000</v>
      </c>
      <c r="F29" s="12">
        <f t="shared" si="0"/>
        <v>5333.333333333333</v>
      </c>
      <c r="G29" s="23" t="s">
        <v>4</v>
      </c>
      <c r="H29" s="2"/>
    </row>
    <row r="30" spans="1:8" x14ac:dyDescent="0.25">
      <c r="A30" s="2"/>
      <c r="B30" s="47" t="s">
        <v>155</v>
      </c>
      <c r="C30" s="41">
        <v>2016</v>
      </c>
      <c r="D30" s="28">
        <v>75</v>
      </c>
      <c r="E30" s="27">
        <v>777501</v>
      </c>
      <c r="F30" s="12">
        <f t="shared" si="0"/>
        <v>10366.68</v>
      </c>
      <c r="G30" s="23" t="s">
        <v>4</v>
      </c>
      <c r="H30" s="2"/>
    </row>
    <row r="31" spans="1:8" ht="26.25" x14ac:dyDescent="0.25">
      <c r="A31" s="2"/>
      <c r="B31" s="47" t="s">
        <v>156</v>
      </c>
      <c r="C31" s="41">
        <v>2016</v>
      </c>
      <c r="D31" s="28">
        <v>50</v>
      </c>
      <c r="E31" s="27">
        <v>1606500</v>
      </c>
      <c r="F31" s="12">
        <f t="shared" si="0"/>
        <v>32130</v>
      </c>
      <c r="G31" s="23" t="s">
        <v>4</v>
      </c>
      <c r="H31" s="2"/>
    </row>
    <row r="32" spans="1:8" x14ac:dyDescent="0.25">
      <c r="A32" s="2"/>
      <c r="B32" s="47" t="s">
        <v>153</v>
      </c>
      <c r="C32" s="41">
        <v>2016</v>
      </c>
      <c r="D32" s="28">
        <v>50</v>
      </c>
      <c r="E32" s="27">
        <v>9938972</v>
      </c>
      <c r="F32" s="12">
        <f t="shared" si="0"/>
        <v>198779.44</v>
      </c>
      <c r="G32" s="23" t="s">
        <v>4</v>
      </c>
      <c r="H32" s="2"/>
    </row>
    <row r="33" spans="1:8" ht="26.25" x14ac:dyDescent="0.25">
      <c r="A33" s="2"/>
      <c r="B33" s="47" t="s">
        <v>156</v>
      </c>
      <c r="C33" s="41">
        <v>2016</v>
      </c>
      <c r="D33" s="28">
        <v>50</v>
      </c>
      <c r="E33" s="27">
        <v>201145</v>
      </c>
      <c r="F33" s="12">
        <f t="shared" si="0"/>
        <v>4022.9</v>
      </c>
      <c r="G33" s="23" t="s">
        <v>4</v>
      </c>
      <c r="H33" s="2"/>
    </row>
    <row r="34" spans="1:8" x14ac:dyDescent="0.25">
      <c r="A34" s="2"/>
      <c r="B34" s="47" t="s">
        <v>152</v>
      </c>
      <c r="C34" s="41">
        <v>2016</v>
      </c>
      <c r="D34" s="28">
        <v>75</v>
      </c>
      <c r="E34" s="27">
        <v>45000</v>
      </c>
      <c r="F34" s="12">
        <f t="shared" si="0"/>
        <v>600</v>
      </c>
      <c r="G34" s="23" t="s">
        <v>4</v>
      </c>
      <c r="H34" s="2"/>
    </row>
    <row r="35" spans="1:8" x14ac:dyDescent="0.25">
      <c r="A35" s="2"/>
      <c r="B35" s="47" t="s">
        <v>155</v>
      </c>
      <c r="C35" s="41">
        <v>2016</v>
      </c>
      <c r="D35" s="28">
        <v>75</v>
      </c>
      <c r="E35" s="27">
        <v>126511</v>
      </c>
      <c r="F35" s="12">
        <f t="shared" si="0"/>
        <v>1686.8133333333333</v>
      </c>
      <c r="G35" s="23" t="s">
        <v>4</v>
      </c>
      <c r="H35" s="2"/>
    </row>
    <row r="36" spans="1:8" x14ac:dyDescent="0.25">
      <c r="A36" s="2"/>
      <c r="B36" s="47" t="s">
        <v>148</v>
      </c>
      <c r="C36" s="41">
        <v>2016</v>
      </c>
      <c r="D36" s="28">
        <v>75</v>
      </c>
      <c r="E36" s="27">
        <v>557483</v>
      </c>
      <c r="F36" s="12">
        <f t="shared" si="0"/>
        <v>7433.1066666666666</v>
      </c>
      <c r="G36" s="23" t="s">
        <v>4</v>
      </c>
      <c r="H36" s="2"/>
    </row>
    <row r="37" spans="1:8" ht="39" x14ac:dyDescent="0.25">
      <c r="A37" s="2"/>
      <c r="B37" s="47" t="s">
        <v>157</v>
      </c>
      <c r="C37" s="41">
        <v>2016</v>
      </c>
      <c r="D37" s="28">
        <v>50</v>
      </c>
      <c r="E37" s="27">
        <v>140979</v>
      </c>
      <c r="F37" s="12">
        <f t="shared" si="0"/>
        <v>2819.58</v>
      </c>
      <c r="G37" s="23" t="s">
        <v>4</v>
      </c>
      <c r="H37" s="2"/>
    </row>
    <row r="38" spans="1:8" ht="26.25" x14ac:dyDescent="0.25">
      <c r="A38" s="2"/>
      <c r="B38" s="47" t="s">
        <v>158</v>
      </c>
      <c r="C38" s="41">
        <v>2016</v>
      </c>
      <c r="D38" s="28">
        <v>10</v>
      </c>
      <c r="E38" s="27">
        <v>2484741</v>
      </c>
      <c r="F38" s="12">
        <f t="shared" si="0"/>
        <v>248474.1</v>
      </c>
      <c r="G38" s="23" t="s">
        <v>4</v>
      </c>
      <c r="H38" s="2"/>
    </row>
    <row r="39" spans="1:8" ht="26.25" x14ac:dyDescent="0.25">
      <c r="A39" s="2"/>
      <c r="B39" s="47" t="s">
        <v>159</v>
      </c>
      <c r="C39" s="41">
        <v>2016</v>
      </c>
      <c r="D39" s="28">
        <v>20</v>
      </c>
      <c r="E39" s="27">
        <v>125000</v>
      </c>
      <c r="F39" s="12">
        <f t="shared" si="0"/>
        <v>6250</v>
      </c>
      <c r="G39" s="23" t="s">
        <v>4</v>
      </c>
      <c r="H39" s="2"/>
    </row>
    <row r="40" spans="1:8" ht="26.25" x14ac:dyDescent="0.25">
      <c r="A40" s="2"/>
      <c r="B40" s="47" t="s">
        <v>160</v>
      </c>
      <c r="C40" s="41">
        <v>2016</v>
      </c>
      <c r="D40" s="28">
        <v>10</v>
      </c>
      <c r="E40" s="27">
        <v>85000</v>
      </c>
      <c r="F40" s="12">
        <f t="shared" si="0"/>
        <v>8500</v>
      </c>
      <c r="G40" s="23" t="s">
        <v>4</v>
      </c>
      <c r="H40" s="2"/>
    </row>
    <row r="41" spans="1:8" ht="26.25" x14ac:dyDescent="0.25">
      <c r="A41" s="2"/>
      <c r="B41" s="47" t="s">
        <v>161</v>
      </c>
      <c r="C41" s="41">
        <v>2016</v>
      </c>
      <c r="D41" s="28">
        <v>50</v>
      </c>
      <c r="E41" s="27">
        <v>778288</v>
      </c>
      <c r="F41" s="12">
        <f t="shared" si="0"/>
        <v>15565.76</v>
      </c>
      <c r="G41" s="23" t="s">
        <v>4</v>
      </c>
      <c r="H41" s="2"/>
    </row>
    <row r="42" spans="1:8" x14ac:dyDescent="0.25">
      <c r="A42" s="2"/>
      <c r="B42" s="47" t="s">
        <v>162</v>
      </c>
      <c r="C42" s="41">
        <v>2016</v>
      </c>
      <c r="D42" s="28">
        <v>20</v>
      </c>
      <c r="E42" s="27">
        <v>125000</v>
      </c>
      <c r="F42" s="12">
        <f t="shared" si="0"/>
        <v>6250</v>
      </c>
      <c r="G42" s="23" t="s">
        <v>4</v>
      </c>
      <c r="H42" s="2"/>
    </row>
    <row r="43" spans="1:8" x14ac:dyDescent="0.25">
      <c r="A43" s="2"/>
      <c r="B43" s="47" t="s">
        <v>163</v>
      </c>
      <c r="C43" s="41">
        <v>2016</v>
      </c>
      <c r="D43" s="28">
        <v>10</v>
      </c>
      <c r="E43" s="27">
        <v>85000</v>
      </c>
      <c r="F43" s="12">
        <f t="shared" si="0"/>
        <v>8500</v>
      </c>
      <c r="G43" s="23" t="s">
        <v>4</v>
      </c>
      <c r="H43" s="2"/>
    </row>
    <row r="44" spans="1:8" ht="26.25" x14ac:dyDescent="0.25">
      <c r="A44" s="2"/>
      <c r="B44" s="47" t="s">
        <v>146</v>
      </c>
      <c r="C44" s="41">
        <v>2016</v>
      </c>
      <c r="D44" s="28">
        <v>50</v>
      </c>
      <c r="E44" s="27">
        <v>536997</v>
      </c>
      <c r="F44" s="12">
        <f t="shared" si="0"/>
        <v>10739.94</v>
      </c>
      <c r="G44" s="23" t="s">
        <v>4</v>
      </c>
      <c r="H44" s="2"/>
    </row>
    <row r="45" spans="1:8" ht="26.25" x14ac:dyDescent="0.25">
      <c r="A45" s="2"/>
      <c r="B45" s="47" t="s">
        <v>159</v>
      </c>
      <c r="C45" s="41">
        <v>2016</v>
      </c>
      <c r="D45" s="28">
        <v>20</v>
      </c>
      <c r="E45" s="27">
        <v>164000</v>
      </c>
      <c r="F45" s="12">
        <f t="shared" si="0"/>
        <v>8200</v>
      </c>
      <c r="G45" s="23" t="s">
        <v>4</v>
      </c>
      <c r="H45" s="2"/>
    </row>
    <row r="46" spans="1:8" ht="26.25" x14ac:dyDescent="0.25">
      <c r="A46" s="2"/>
      <c r="B46" s="47" t="s">
        <v>160</v>
      </c>
      <c r="C46" s="41">
        <v>2016</v>
      </c>
      <c r="D46" s="28">
        <v>10</v>
      </c>
      <c r="E46" s="27">
        <v>144000</v>
      </c>
      <c r="F46" s="12">
        <f t="shared" si="0"/>
        <v>14400</v>
      </c>
      <c r="G46" s="23" t="s">
        <v>4</v>
      </c>
      <c r="H46" s="2"/>
    </row>
    <row r="47" spans="1:8" ht="26.25" x14ac:dyDescent="0.25">
      <c r="A47" s="2"/>
      <c r="B47" s="47" t="s">
        <v>161</v>
      </c>
      <c r="C47" s="41">
        <v>2016</v>
      </c>
      <c r="D47" s="28">
        <v>50</v>
      </c>
      <c r="E47" s="27">
        <v>690342</v>
      </c>
      <c r="F47" s="12">
        <f t="shared" si="0"/>
        <v>13806.84</v>
      </c>
      <c r="G47" s="23" t="s">
        <v>4</v>
      </c>
      <c r="H47" s="2"/>
    </row>
    <row r="48" spans="1:8" ht="26.25" x14ac:dyDescent="0.25">
      <c r="A48" s="2"/>
      <c r="B48" s="47" t="s">
        <v>159</v>
      </c>
      <c r="C48" s="41">
        <v>2016</v>
      </c>
      <c r="D48" s="28">
        <v>20</v>
      </c>
      <c r="E48" s="27">
        <v>90000</v>
      </c>
      <c r="F48" s="12">
        <f t="shared" si="0"/>
        <v>4500</v>
      </c>
      <c r="G48" s="23" t="s">
        <v>4</v>
      </c>
      <c r="H48" s="2"/>
    </row>
    <row r="49" spans="1:8" ht="26.25" x14ac:dyDescent="0.25">
      <c r="A49" s="2"/>
      <c r="B49" s="47" t="s">
        <v>160</v>
      </c>
      <c r="C49" s="41">
        <v>2016</v>
      </c>
      <c r="D49" s="28">
        <v>10</v>
      </c>
      <c r="E49" s="27">
        <v>77000</v>
      </c>
      <c r="F49" s="12">
        <f t="shared" si="0"/>
        <v>7700</v>
      </c>
      <c r="G49" s="23" t="s">
        <v>4</v>
      </c>
      <c r="H49" s="2"/>
    </row>
    <row r="50" spans="1:8" ht="26.25" x14ac:dyDescent="0.25">
      <c r="A50" s="2"/>
      <c r="B50" s="47" t="s">
        <v>161</v>
      </c>
      <c r="C50" s="41">
        <v>2016</v>
      </c>
      <c r="D50" s="28">
        <v>50</v>
      </c>
      <c r="E50" s="27">
        <v>290448</v>
      </c>
      <c r="F50" s="12">
        <f t="shared" si="0"/>
        <v>5808.96</v>
      </c>
      <c r="G50" s="23" t="s">
        <v>4</v>
      </c>
      <c r="H50" s="2"/>
    </row>
    <row r="51" spans="1:8" x14ac:dyDescent="0.25">
      <c r="A51" s="2"/>
      <c r="B51" s="47" t="s">
        <v>162</v>
      </c>
      <c r="C51" s="41">
        <v>2016</v>
      </c>
      <c r="D51" s="28">
        <v>20</v>
      </c>
      <c r="E51" s="27">
        <v>90000</v>
      </c>
      <c r="F51" s="12">
        <f t="shared" si="0"/>
        <v>4500</v>
      </c>
      <c r="G51" s="23" t="s">
        <v>4</v>
      </c>
      <c r="H51" s="2"/>
    </row>
    <row r="52" spans="1:8" x14ac:dyDescent="0.25">
      <c r="A52" s="2"/>
      <c r="B52" s="47" t="s">
        <v>163</v>
      </c>
      <c r="C52" s="41">
        <v>2016</v>
      </c>
      <c r="D52" s="28">
        <v>10</v>
      </c>
      <c r="E52" s="27">
        <v>77000</v>
      </c>
      <c r="F52" s="12">
        <f t="shared" si="0"/>
        <v>7700</v>
      </c>
      <c r="G52" s="23" t="s">
        <v>4</v>
      </c>
      <c r="H52" s="2"/>
    </row>
    <row r="53" spans="1:8" ht="26.25" x14ac:dyDescent="0.25">
      <c r="A53" s="2"/>
      <c r="B53" s="47" t="s">
        <v>146</v>
      </c>
      <c r="C53" s="41">
        <v>2016</v>
      </c>
      <c r="D53" s="28">
        <v>50</v>
      </c>
      <c r="E53" s="27">
        <v>71275</v>
      </c>
      <c r="F53" s="12">
        <f t="shared" si="0"/>
        <v>1425.5</v>
      </c>
      <c r="G53" s="23" t="s">
        <v>4</v>
      </c>
      <c r="H53" s="2"/>
    </row>
    <row r="54" spans="1:8" ht="26.25" x14ac:dyDescent="0.25">
      <c r="A54" s="2"/>
      <c r="B54" s="47" t="s">
        <v>159</v>
      </c>
      <c r="C54" s="41">
        <v>2016</v>
      </c>
      <c r="D54" s="28">
        <v>20</v>
      </c>
      <c r="E54" s="27">
        <v>90000</v>
      </c>
      <c r="F54" s="12">
        <f t="shared" si="0"/>
        <v>4500</v>
      </c>
      <c r="G54" s="23" t="s">
        <v>4</v>
      </c>
      <c r="H54" s="2"/>
    </row>
    <row r="55" spans="1:8" ht="26.25" x14ac:dyDescent="0.25">
      <c r="A55" s="2"/>
      <c r="B55" s="47" t="s">
        <v>160</v>
      </c>
      <c r="C55" s="41">
        <v>2016</v>
      </c>
      <c r="D55" s="28">
        <v>10</v>
      </c>
      <c r="E55" s="27">
        <v>77000</v>
      </c>
      <c r="F55" s="12">
        <f t="shared" si="0"/>
        <v>7700</v>
      </c>
      <c r="G55" s="23" t="s">
        <v>4</v>
      </c>
      <c r="H55" s="2"/>
    </row>
    <row r="56" spans="1:8" ht="26.25" x14ac:dyDescent="0.25">
      <c r="A56" s="2"/>
      <c r="B56" s="47" t="s">
        <v>161</v>
      </c>
      <c r="C56" s="41">
        <v>2016</v>
      </c>
      <c r="D56" s="28">
        <v>50</v>
      </c>
      <c r="E56" s="27">
        <v>118528</v>
      </c>
      <c r="F56" s="12">
        <f t="shared" si="0"/>
        <v>2370.56</v>
      </c>
      <c r="G56" s="23" t="s">
        <v>4</v>
      </c>
      <c r="H56" s="2"/>
    </row>
    <row r="57" spans="1:8" ht="26.25" x14ac:dyDescent="0.25">
      <c r="A57" s="2"/>
      <c r="B57" s="47" t="s">
        <v>159</v>
      </c>
      <c r="C57" s="41">
        <v>2016</v>
      </c>
      <c r="D57" s="28">
        <v>20</v>
      </c>
      <c r="E57" s="27">
        <v>90000</v>
      </c>
      <c r="F57" s="12">
        <f t="shared" si="0"/>
        <v>4500</v>
      </c>
      <c r="G57" s="23" t="s">
        <v>4</v>
      </c>
      <c r="H57" s="2"/>
    </row>
    <row r="58" spans="1:8" ht="26.25" x14ac:dyDescent="0.25">
      <c r="A58" s="2"/>
      <c r="B58" s="47" t="s">
        <v>160</v>
      </c>
      <c r="C58" s="41">
        <v>2016</v>
      </c>
      <c r="D58" s="28">
        <v>10</v>
      </c>
      <c r="E58" s="27">
        <v>77000</v>
      </c>
      <c r="F58" s="12">
        <f t="shared" si="0"/>
        <v>7700</v>
      </c>
      <c r="G58" s="23" t="s">
        <v>4</v>
      </c>
      <c r="H58" s="2"/>
    </row>
    <row r="59" spans="1:8" ht="26.25" x14ac:dyDescent="0.25">
      <c r="A59" s="2"/>
      <c r="B59" s="47" t="s">
        <v>161</v>
      </c>
      <c r="C59" s="41">
        <v>2016</v>
      </c>
      <c r="D59" s="28">
        <v>50</v>
      </c>
      <c r="E59" s="27">
        <v>71275</v>
      </c>
      <c r="F59" s="12">
        <f t="shared" si="0"/>
        <v>1425.5</v>
      </c>
      <c r="G59" s="23" t="s">
        <v>4</v>
      </c>
      <c r="H59" s="2"/>
    </row>
    <row r="60" spans="1:8" ht="26.25" x14ac:dyDescent="0.25">
      <c r="A60" s="2"/>
      <c r="B60" s="47" t="s">
        <v>159</v>
      </c>
      <c r="C60" s="41">
        <v>2016</v>
      </c>
      <c r="D60" s="28">
        <v>20</v>
      </c>
      <c r="E60" s="27">
        <v>90000</v>
      </c>
      <c r="F60" s="12">
        <f t="shared" si="0"/>
        <v>4500</v>
      </c>
      <c r="G60" s="23" t="s">
        <v>4</v>
      </c>
      <c r="H60" s="2"/>
    </row>
    <row r="61" spans="1:8" ht="26.25" x14ac:dyDescent="0.25">
      <c r="A61" s="2"/>
      <c r="B61" s="47" t="s">
        <v>160</v>
      </c>
      <c r="C61" s="41">
        <v>2016</v>
      </c>
      <c r="D61" s="28">
        <v>10</v>
      </c>
      <c r="E61" s="27">
        <v>77000</v>
      </c>
      <c r="F61" s="12">
        <f t="shared" si="0"/>
        <v>7700</v>
      </c>
      <c r="G61" s="23" t="s">
        <v>4</v>
      </c>
      <c r="H61" s="2"/>
    </row>
    <row r="62" spans="1:8" ht="26.25" x14ac:dyDescent="0.25">
      <c r="A62" s="2"/>
      <c r="B62" s="47" t="s">
        <v>161</v>
      </c>
      <c r="C62" s="41">
        <v>2016</v>
      </c>
      <c r="D62" s="28">
        <v>50</v>
      </c>
      <c r="E62" s="27">
        <v>133608</v>
      </c>
      <c r="F62" s="12">
        <f t="shared" si="0"/>
        <v>2672.16</v>
      </c>
      <c r="G62" s="23" t="s">
        <v>4</v>
      </c>
      <c r="H62" s="2"/>
    </row>
    <row r="63" spans="1:8" ht="26.25" x14ac:dyDescent="0.25">
      <c r="A63" s="2"/>
      <c r="B63" s="47" t="s">
        <v>159</v>
      </c>
      <c r="C63" s="41">
        <v>2016</v>
      </c>
      <c r="D63" s="28">
        <v>20</v>
      </c>
      <c r="E63" s="27">
        <v>90000</v>
      </c>
      <c r="F63" s="12">
        <f t="shared" si="0"/>
        <v>4500</v>
      </c>
      <c r="G63" s="23" t="s">
        <v>4</v>
      </c>
      <c r="H63" s="2"/>
    </row>
    <row r="64" spans="1:8" ht="26.25" x14ac:dyDescent="0.25">
      <c r="A64" s="2"/>
      <c r="B64" s="47" t="s">
        <v>160</v>
      </c>
      <c r="C64" s="41">
        <v>2016</v>
      </c>
      <c r="D64" s="28">
        <v>10</v>
      </c>
      <c r="E64" s="27">
        <v>77000</v>
      </c>
      <c r="F64" s="12">
        <f t="shared" si="0"/>
        <v>7700</v>
      </c>
      <c r="G64" s="23" t="s">
        <v>4</v>
      </c>
      <c r="H64" s="2"/>
    </row>
    <row r="65" spans="1:8" ht="26.25" x14ac:dyDescent="0.25">
      <c r="A65" s="2"/>
      <c r="B65" s="47" t="s">
        <v>161</v>
      </c>
      <c r="C65" s="41">
        <v>2016</v>
      </c>
      <c r="D65" s="28">
        <v>50</v>
      </c>
      <c r="E65" s="27">
        <v>71275</v>
      </c>
      <c r="F65" s="12">
        <f t="shared" si="0"/>
        <v>1425.5</v>
      </c>
      <c r="G65" s="23" t="s">
        <v>4</v>
      </c>
      <c r="H65" s="2"/>
    </row>
    <row r="66" spans="1:8" ht="26.25" x14ac:dyDescent="0.25">
      <c r="A66" s="2"/>
      <c r="B66" s="47" t="s">
        <v>159</v>
      </c>
      <c r="C66" s="41">
        <v>2016</v>
      </c>
      <c r="D66" s="28">
        <v>20</v>
      </c>
      <c r="E66" s="27">
        <v>90000</v>
      </c>
      <c r="F66" s="12">
        <f t="shared" si="0"/>
        <v>4500</v>
      </c>
      <c r="G66" s="23" t="s">
        <v>4</v>
      </c>
      <c r="H66" s="2"/>
    </row>
    <row r="67" spans="1:8" ht="26.25" x14ac:dyDescent="0.25">
      <c r="A67" s="2"/>
      <c r="B67" s="47" t="s">
        <v>160</v>
      </c>
      <c r="C67" s="41">
        <v>2016</v>
      </c>
      <c r="D67" s="28">
        <v>10</v>
      </c>
      <c r="E67" s="27">
        <v>77000</v>
      </c>
      <c r="F67" s="12">
        <f t="shared" si="0"/>
        <v>7700</v>
      </c>
      <c r="G67" s="23" t="s">
        <v>4</v>
      </c>
      <c r="H67" s="2"/>
    </row>
    <row r="68" spans="1:8" ht="26.25" x14ac:dyDescent="0.25">
      <c r="A68" s="2"/>
      <c r="B68" s="47" t="s">
        <v>161</v>
      </c>
      <c r="C68" s="41">
        <v>2016</v>
      </c>
      <c r="D68" s="28">
        <v>50</v>
      </c>
      <c r="E68" s="27">
        <v>71275</v>
      </c>
      <c r="F68" s="12">
        <f t="shared" si="0"/>
        <v>1425.5</v>
      </c>
      <c r="G68" s="23" t="s">
        <v>4</v>
      </c>
      <c r="H68" s="2"/>
    </row>
    <row r="69" spans="1:8" ht="26.25" x14ac:dyDescent="0.25">
      <c r="A69" s="2"/>
      <c r="B69" s="47" t="s">
        <v>159</v>
      </c>
      <c r="C69" s="41">
        <v>2016</v>
      </c>
      <c r="D69" s="28">
        <v>20</v>
      </c>
      <c r="E69" s="27">
        <v>90000</v>
      </c>
      <c r="F69" s="12">
        <f t="shared" si="0"/>
        <v>4500</v>
      </c>
      <c r="G69" s="23" t="s">
        <v>4</v>
      </c>
      <c r="H69" s="2"/>
    </row>
    <row r="70" spans="1:8" ht="26.25" x14ac:dyDescent="0.25">
      <c r="A70" s="2"/>
      <c r="B70" s="47" t="s">
        <v>160</v>
      </c>
      <c r="C70" s="41">
        <v>2016</v>
      </c>
      <c r="D70" s="28">
        <v>10</v>
      </c>
      <c r="E70" s="27">
        <v>77000</v>
      </c>
      <c r="F70" s="12">
        <f t="shared" si="0"/>
        <v>7700</v>
      </c>
      <c r="G70" s="23" t="s">
        <v>4</v>
      </c>
      <c r="H70" s="2"/>
    </row>
    <row r="71" spans="1:8" ht="26.25" x14ac:dyDescent="0.25">
      <c r="A71" s="2"/>
      <c r="B71" s="47" t="s">
        <v>161</v>
      </c>
      <c r="C71" s="41">
        <v>2016</v>
      </c>
      <c r="D71" s="28">
        <v>50</v>
      </c>
      <c r="E71" s="27">
        <v>116517</v>
      </c>
      <c r="F71" s="12">
        <f t="shared" si="0"/>
        <v>2330.34</v>
      </c>
      <c r="G71" s="23" t="s">
        <v>4</v>
      </c>
      <c r="H71" s="2"/>
    </row>
    <row r="72" spans="1:8" x14ac:dyDescent="0.25">
      <c r="A72" s="2"/>
      <c r="B72" s="47" t="s">
        <v>163</v>
      </c>
      <c r="C72" s="41">
        <v>2016</v>
      </c>
      <c r="D72" s="28">
        <v>10</v>
      </c>
      <c r="E72" s="27">
        <v>202616</v>
      </c>
      <c r="F72" s="12">
        <f t="shared" si="0"/>
        <v>20261.599999999999</v>
      </c>
      <c r="G72" s="23" t="s">
        <v>4</v>
      </c>
      <c r="H72" s="2"/>
    </row>
    <row r="73" spans="1:8" ht="26.25" x14ac:dyDescent="0.25">
      <c r="A73" s="2"/>
      <c r="B73" s="47" t="s">
        <v>164</v>
      </c>
      <c r="C73" s="41">
        <v>2016</v>
      </c>
      <c r="D73" s="28">
        <v>50</v>
      </c>
      <c r="E73" s="27">
        <v>1385635</v>
      </c>
      <c r="F73" s="12">
        <f t="shared" si="0"/>
        <v>27712.7</v>
      </c>
      <c r="G73" s="23" t="s">
        <v>4</v>
      </c>
      <c r="H73" s="2"/>
    </row>
    <row r="74" spans="1:8" ht="26.25" x14ac:dyDescent="0.25">
      <c r="A74" s="2"/>
      <c r="B74" s="47" t="s">
        <v>156</v>
      </c>
      <c r="C74" s="41">
        <v>2016</v>
      </c>
      <c r="D74" s="28">
        <v>50</v>
      </c>
      <c r="E74" s="27">
        <v>327000</v>
      </c>
      <c r="F74" s="12">
        <f t="shared" si="0"/>
        <v>6540</v>
      </c>
      <c r="G74" s="23" t="s">
        <v>4</v>
      </c>
      <c r="H74" s="2"/>
    </row>
    <row r="75" spans="1:8" ht="26.25" x14ac:dyDescent="0.25">
      <c r="A75" s="2"/>
      <c r="B75" s="47" t="s">
        <v>165</v>
      </c>
      <c r="C75" s="41">
        <v>2016</v>
      </c>
      <c r="D75" s="28">
        <v>50</v>
      </c>
      <c r="E75" s="27">
        <v>339480</v>
      </c>
      <c r="F75" s="12">
        <f t="shared" si="0"/>
        <v>6789.6</v>
      </c>
      <c r="G75" s="23" t="s">
        <v>4</v>
      </c>
      <c r="H75" s="2"/>
    </row>
    <row r="76" spans="1:8" x14ac:dyDescent="0.25">
      <c r="A76" s="2"/>
      <c r="B76" s="47" t="s">
        <v>152</v>
      </c>
      <c r="C76" s="41">
        <v>2016</v>
      </c>
      <c r="D76" s="28">
        <v>75</v>
      </c>
      <c r="E76" s="27">
        <v>220000</v>
      </c>
      <c r="F76" s="12">
        <f t="shared" si="0"/>
        <v>2933.3333333333335</v>
      </c>
      <c r="G76" s="23" t="s">
        <v>4</v>
      </c>
      <c r="H76" s="2"/>
    </row>
    <row r="77" spans="1:8" x14ac:dyDescent="0.25">
      <c r="A77" s="2"/>
      <c r="B77" s="47" t="s">
        <v>155</v>
      </c>
      <c r="C77" s="41">
        <v>2016</v>
      </c>
      <c r="D77" s="28">
        <v>75</v>
      </c>
      <c r="E77" s="27">
        <v>782500</v>
      </c>
      <c r="F77" s="12">
        <f t="shared" si="0"/>
        <v>10433.333333333334</v>
      </c>
      <c r="G77" s="23" t="s">
        <v>4</v>
      </c>
      <c r="H77" s="2"/>
    </row>
    <row r="78" spans="1:8" x14ac:dyDescent="0.25">
      <c r="A78" s="2"/>
      <c r="B78" s="47" t="s">
        <v>148</v>
      </c>
      <c r="C78" s="41">
        <v>2016</v>
      </c>
      <c r="D78" s="28">
        <v>75</v>
      </c>
      <c r="E78" s="27">
        <v>250000</v>
      </c>
      <c r="F78" s="12">
        <f t="shared" si="0"/>
        <v>3333.3333333333335</v>
      </c>
      <c r="G78" s="23" t="s">
        <v>4</v>
      </c>
      <c r="H78" s="2"/>
    </row>
    <row r="79" spans="1:8" ht="26.25" x14ac:dyDescent="0.25">
      <c r="A79" s="2"/>
      <c r="B79" s="47" t="s">
        <v>166</v>
      </c>
      <c r="C79" s="41">
        <v>2016</v>
      </c>
      <c r="D79" s="28">
        <v>10</v>
      </c>
      <c r="E79" s="27">
        <v>397061</v>
      </c>
      <c r="F79" s="12">
        <f t="shared" si="0"/>
        <v>39706.1</v>
      </c>
      <c r="G79" s="23" t="s">
        <v>4</v>
      </c>
      <c r="H79" s="2"/>
    </row>
    <row r="80" spans="1:8" x14ac:dyDescent="0.25">
      <c r="A80" s="2"/>
      <c r="B80" s="47" t="s">
        <v>155</v>
      </c>
      <c r="C80" s="41">
        <v>2016</v>
      </c>
      <c r="D80" s="28">
        <v>75</v>
      </c>
      <c r="E80" s="27">
        <v>22736</v>
      </c>
      <c r="F80" s="12">
        <f t="shared" si="0"/>
        <v>303.14666666666665</v>
      </c>
      <c r="G80" s="23" t="s">
        <v>4</v>
      </c>
      <c r="H80" s="2"/>
    </row>
    <row r="81" spans="1:8" x14ac:dyDescent="0.25">
      <c r="A81" s="2"/>
      <c r="B81" s="47" t="s">
        <v>155</v>
      </c>
      <c r="C81" s="41">
        <v>2016</v>
      </c>
      <c r="D81" s="28">
        <v>75</v>
      </c>
      <c r="E81" s="27">
        <v>145107</v>
      </c>
      <c r="F81" s="12">
        <f t="shared" si="0"/>
        <v>1934.76</v>
      </c>
      <c r="G81" s="23" t="s">
        <v>4</v>
      </c>
      <c r="H81" s="2"/>
    </row>
    <row r="82" spans="1:8" x14ac:dyDescent="0.25">
      <c r="A82" s="2"/>
      <c r="B82" s="47" t="s">
        <v>155</v>
      </c>
      <c r="C82" s="41">
        <v>2016</v>
      </c>
      <c r="D82" s="28">
        <v>75</v>
      </c>
      <c r="E82" s="27">
        <v>189262</v>
      </c>
      <c r="F82" s="12">
        <f t="shared" si="0"/>
        <v>2523.4933333333333</v>
      </c>
      <c r="G82" s="23" t="s">
        <v>4</v>
      </c>
      <c r="H82" s="2"/>
    </row>
    <row r="83" spans="1:8" x14ac:dyDescent="0.25">
      <c r="A83" s="2"/>
      <c r="B83" s="47" t="s">
        <v>155</v>
      </c>
      <c r="C83" s="41">
        <v>2016</v>
      </c>
      <c r="D83" s="28">
        <v>75</v>
      </c>
      <c r="E83" s="27">
        <v>297665</v>
      </c>
      <c r="F83" s="12">
        <f t="shared" si="0"/>
        <v>3968.8666666666668</v>
      </c>
      <c r="G83" s="23" t="s">
        <v>4</v>
      </c>
      <c r="H83" s="2"/>
    </row>
    <row r="84" spans="1:8" x14ac:dyDescent="0.25">
      <c r="A84" s="2"/>
      <c r="B84" s="47" t="s">
        <v>155</v>
      </c>
      <c r="C84" s="41">
        <v>2016</v>
      </c>
      <c r="D84" s="28">
        <v>75</v>
      </c>
      <c r="E84" s="27">
        <v>461301</v>
      </c>
      <c r="F84" s="12">
        <f t="shared" si="0"/>
        <v>6150.68</v>
      </c>
      <c r="G84" s="23" t="s">
        <v>4</v>
      </c>
      <c r="H84" s="2"/>
    </row>
    <row r="85" spans="1:8" x14ac:dyDescent="0.25">
      <c r="A85" s="2"/>
      <c r="B85" s="47" t="s">
        <v>155</v>
      </c>
      <c r="C85" s="41">
        <v>2016</v>
      </c>
      <c r="D85" s="28">
        <v>75</v>
      </c>
      <c r="E85" s="27">
        <v>1833140</v>
      </c>
      <c r="F85" s="12">
        <f t="shared" si="0"/>
        <v>24441.866666666665</v>
      </c>
      <c r="G85" s="23" t="s">
        <v>4</v>
      </c>
      <c r="H85" s="2"/>
    </row>
    <row r="86" spans="1:8" x14ac:dyDescent="0.25">
      <c r="A86" s="2"/>
      <c r="B86" s="47" t="s">
        <v>152</v>
      </c>
      <c r="C86" s="41">
        <v>2016</v>
      </c>
      <c r="D86" s="28">
        <v>75</v>
      </c>
      <c r="E86" s="27">
        <v>240000</v>
      </c>
      <c r="F86" s="12">
        <f t="shared" si="0"/>
        <v>3200</v>
      </c>
      <c r="G86" s="23" t="s">
        <v>4</v>
      </c>
      <c r="H86" s="2"/>
    </row>
    <row r="87" spans="1:8" ht="26.25" x14ac:dyDescent="0.25">
      <c r="A87" s="2"/>
      <c r="B87" s="47" t="s">
        <v>167</v>
      </c>
      <c r="C87" s="41">
        <v>2016</v>
      </c>
      <c r="D87" s="28">
        <v>20</v>
      </c>
      <c r="E87" s="27">
        <v>750791</v>
      </c>
      <c r="F87" s="12">
        <f t="shared" si="0"/>
        <v>37539.550000000003</v>
      </c>
      <c r="G87" s="23" t="s">
        <v>4</v>
      </c>
      <c r="H87" s="2"/>
    </row>
    <row r="88" spans="1:8" x14ac:dyDescent="0.25">
      <c r="A88" s="2"/>
      <c r="B88" s="47" t="s">
        <v>163</v>
      </c>
      <c r="C88" s="41">
        <v>2016</v>
      </c>
      <c r="D88" s="28">
        <v>10</v>
      </c>
      <c r="E88" s="27">
        <v>3700000</v>
      </c>
      <c r="F88" s="12">
        <f t="shared" si="0"/>
        <v>370000</v>
      </c>
      <c r="G88" s="23" t="s">
        <v>4</v>
      </c>
      <c r="H88" s="2"/>
    </row>
    <row r="89" spans="1:8" x14ac:dyDescent="0.25">
      <c r="A89" s="2"/>
      <c r="B89" s="47" t="s">
        <v>168</v>
      </c>
      <c r="C89" s="41">
        <v>2016</v>
      </c>
      <c r="D89" s="28">
        <v>10</v>
      </c>
      <c r="E89" s="27">
        <v>997403</v>
      </c>
      <c r="F89" s="12">
        <f t="shared" si="0"/>
        <v>99740.3</v>
      </c>
      <c r="G89" s="23" t="s">
        <v>4</v>
      </c>
      <c r="H89" s="2"/>
    </row>
    <row r="90" spans="1:8" x14ac:dyDescent="0.25">
      <c r="A90" s="2"/>
      <c r="B90" s="47" t="s">
        <v>169</v>
      </c>
      <c r="C90" s="41">
        <v>2016</v>
      </c>
      <c r="D90" s="28">
        <v>20</v>
      </c>
      <c r="E90" s="27">
        <v>336136</v>
      </c>
      <c r="F90" s="12">
        <f t="shared" si="0"/>
        <v>16806.8</v>
      </c>
      <c r="G90" s="23" t="s">
        <v>4</v>
      </c>
      <c r="H90" s="2"/>
    </row>
    <row r="91" spans="1:8" x14ac:dyDescent="0.25">
      <c r="A91" s="2"/>
      <c r="B91" s="47" t="s">
        <v>170</v>
      </c>
      <c r="C91" s="41">
        <v>2016</v>
      </c>
      <c r="D91" s="28">
        <v>60</v>
      </c>
      <c r="E91" s="27">
        <v>2165718</v>
      </c>
      <c r="F91" s="12">
        <f t="shared" si="0"/>
        <v>36095.300000000003</v>
      </c>
      <c r="G91" s="23" t="s">
        <v>4</v>
      </c>
      <c r="H91" s="2"/>
    </row>
    <row r="92" spans="1:8" x14ac:dyDescent="0.25">
      <c r="A92" s="2"/>
      <c r="B92" s="47" t="s">
        <v>171</v>
      </c>
      <c r="C92" s="41">
        <v>2016</v>
      </c>
      <c r="D92" s="28">
        <v>50</v>
      </c>
      <c r="E92" s="27">
        <v>3290467</v>
      </c>
      <c r="F92" s="12">
        <f t="shared" si="0"/>
        <v>65809.34</v>
      </c>
      <c r="G92" s="23" t="s">
        <v>4</v>
      </c>
      <c r="H92" s="2"/>
    </row>
    <row r="93" spans="1:8" x14ac:dyDescent="0.25">
      <c r="A93" s="2"/>
      <c r="B93" s="47" t="s">
        <v>172</v>
      </c>
      <c r="C93" s="41">
        <v>2016</v>
      </c>
      <c r="D93" s="28">
        <v>20</v>
      </c>
      <c r="E93" s="27">
        <v>117903</v>
      </c>
      <c r="F93" s="12">
        <f t="shared" si="0"/>
        <v>5895.15</v>
      </c>
      <c r="G93" s="23" t="s">
        <v>4</v>
      </c>
      <c r="H93" s="2"/>
    </row>
    <row r="94" spans="1:8" ht="26.25" x14ac:dyDescent="0.25">
      <c r="A94" s="2"/>
      <c r="B94" s="47" t="s">
        <v>173</v>
      </c>
      <c r="C94" s="41">
        <v>2016</v>
      </c>
      <c r="D94" s="28">
        <v>10</v>
      </c>
      <c r="E94" s="27">
        <v>441631</v>
      </c>
      <c r="F94" s="12">
        <f t="shared" si="0"/>
        <v>44163.1</v>
      </c>
      <c r="G94" s="23" t="s">
        <v>4</v>
      </c>
      <c r="H94" s="2"/>
    </row>
    <row r="95" spans="1:8" ht="26.25" x14ac:dyDescent="0.25">
      <c r="A95" s="2"/>
      <c r="B95" s="47" t="s">
        <v>167</v>
      </c>
      <c r="C95" s="41">
        <v>2016</v>
      </c>
      <c r="D95" s="28">
        <v>20</v>
      </c>
      <c r="E95" s="27">
        <v>2076245</v>
      </c>
      <c r="F95" s="12">
        <f t="shared" si="0"/>
        <v>103812.25</v>
      </c>
      <c r="G95" s="23" t="s">
        <v>4</v>
      </c>
      <c r="H95" s="2"/>
    </row>
    <row r="96" spans="1:8" x14ac:dyDescent="0.25">
      <c r="A96" s="2"/>
      <c r="B96" s="47" t="s">
        <v>174</v>
      </c>
      <c r="C96" s="41">
        <v>2016</v>
      </c>
      <c r="D96" s="28">
        <v>20</v>
      </c>
      <c r="E96" s="27">
        <v>407434</v>
      </c>
      <c r="F96" s="12">
        <f t="shared" si="0"/>
        <v>20371.7</v>
      </c>
      <c r="G96" s="23" t="s">
        <v>4</v>
      </c>
      <c r="H96" s="2"/>
    </row>
    <row r="97" spans="1:8" ht="26.25" x14ac:dyDescent="0.25">
      <c r="A97" s="2"/>
      <c r="B97" s="47" t="s">
        <v>175</v>
      </c>
      <c r="C97" s="41">
        <v>2016</v>
      </c>
      <c r="D97" s="28">
        <v>60</v>
      </c>
      <c r="E97" s="27">
        <v>601479</v>
      </c>
      <c r="F97" s="12">
        <f t="shared" si="0"/>
        <v>10024.65</v>
      </c>
      <c r="G97" s="23" t="s">
        <v>4</v>
      </c>
      <c r="H97" s="2"/>
    </row>
    <row r="98" spans="1:8" x14ac:dyDescent="0.25">
      <c r="A98" s="2"/>
      <c r="B98" s="47" t="s">
        <v>176</v>
      </c>
      <c r="C98" s="41">
        <v>2016</v>
      </c>
      <c r="D98" s="28">
        <v>5</v>
      </c>
      <c r="E98" s="27">
        <v>470988</v>
      </c>
      <c r="F98" s="12">
        <f t="shared" si="0"/>
        <v>94197.6</v>
      </c>
      <c r="G98" s="23" t="s">
        <v>4</v>
      </c>
      <c r="H98" s="2"/>
    </row>
    <row r="99" spans="1:8" x14ac:dyDescent="0.25">
      <c r="A99" s="2"/>
      <c r="B99" s="47" t="s">
        <v>177</v>
      </c>
      <c r="C99" s="41">
        <v>2016</v>
      </c>
      <c r="D99" s="28">
        <v>5</v>
      </c>
      <c r="E99" s="27">
        <v>245735</v>
      </c>
      <c r="F99" s="12">
        <f t="shared" si="0"/>
        <v>49147</v>
      </c>
      <c r="G99" s="23" t="s">
        <v>4</v>
      </c>
      <c r="H99" s="2"/>
    </row>
    <row r="100" spans="1:8" x14ac:dyDescent="0.25">
      <c r="A100" s="2"/>
      <c r="B100" s="47" t="s">
        <v>178</v>
      </c>
      <c r="C100" s="41">
        <v>2016</v>
      </c>
      <c r="D100" s="28">
        <v>5</v>
      </c>
      <c r="E100" s="27">
        <v>94711</v>
      </c>
      <c r="F100" s="12">
        <f t="shared" si="0"/>
        <v>18942.2</v>
      </c>
      <c r="G100" s="23" t="s">
        <v>4</v>
      </c>
      <c r="H100" s="2"/>
    </row>
    <row r="101" spans="1:8" x14ac:dyDescent="0.25">
      <c r="A101" s="2"/>
      <c r="B101" s="47" t="s">
        <v>148</v>
      </c>
      <c r="C101" s="41">
        <v>2016</v>
      </c>
      <c r="D101" s="28">
        <v>75</v>
      </c>
      <c r="E101" s="27">
        <v>2187451</v>
      </c>
      <c r="F101" s="12">
        <f t="shared" si="0"/>
        <v>29166.013333333332</v>
      </c>
      <c r="G101" s="23" t="s">
        <v>4</v>
      </c>
      <c r="H101" s="2"/>
    </row>
    <row r="102" spans="1:8" x14ac:dyDescent="0.25">
      <c r="A102" s="2"/>
      <c r="B102" s="47" t="s">
        <v>162</v>
      </c>
      <c r="C102" s="41">
        <v>2016</v>
      </c>
      <c r="D102" s="28">
        <v>20</v>
      </c>
      <c r="E102" s="27">
        <v>150000</v>
      </c>
      <c r="F102" s="12">
        <f t="shared" si="0"/>
        <v>7500</v>
      </c>
      <c r="G102" s="23" t="s">
        <v>4</v>
      </c>
      <c r="H102" s="2"/>
    </row>
    <row r="103" spans="1:8" ht="26.25" x14ac:dyDescent="0.25">
      <c r="A103" s="2"/>
      <c r="B103" s="47" t="s">
        <v>146</v>
      </c>
      <c r="C103" s="41">
        <v>2016</v>
      </c>
      <c r="D103" s="28">
        <v>50</v>
      </c>
      <c r="E103" s="27">
        <v>400000</v>
      </c>
      <c r="F103" s="12">
        <f t="shared" si="0"/>
        <v>8000</v>
      </c>
      <c r="G103" s="23" t="s">
        <v>4</v>
      </c>
      <c r="H103" s="2"/>
    </row>
    <row r="104" spans="1:8" x14ac:dyDescent="0.25">
      <c r="A104" s="2"/>
      <c r="B104" s="47" t="s">
        <v>163</v>
      </c>
      <c r="C104" s="41">
        <v>2016</v>
      </c>
      <c r="D104" s="28">
        <v>10</v>
      </c>
      <c r="E104" s="27">
        <v>150000</v>
      </c>
      <c r="F104" s="12">
        <f t="shared" si="0"/>
        <v>15000</v>
      </c>
      <c r="G104" s="23" t="s">
        <v>4</v>
      </c>
      <c r="H104" s="2"/>
    </row>
    <row r="105" spans="1:8" x14ac:dyDescent="0.25">
      <c r="A105" s="2"/>
      <c r="B105" s="47" t="s">
        <v>155</v>
      </c>
      <c r="C105" s="41">
        <v>2016</v>
      </c>
      <c r="D105" s="28">
        <v>75</v>
      </c>
      <c r="E105" s="27">
        <v>1487295</v>
      </c>
      <c r="F105" s="12">
        <f t="shared" si="0"/>
        <v>19830.599999999999</v>
      </c>
      <c r="G105" s="23" t="s">
        <v>4</v>
      </c>
      <c r="H105" s="2"/>
    </row>
    <row r="106" spans="1:8" ht="26.25" x14ac:dyDescent="0.25">
      <c r="A106" s="2"/>
      <c r="B106" s="47" t="s">
        <v>146</v>
      </c>
      <c r="C106" s="41">
        <v>2016</v>
      </c>
      <c r="D106" s="28">
        <v>50</v>
      </c>
      <c r="E106" s="27">
        <v>158254</v>
      </c>
      <c r="F106" s="12">
        <f t="shared" si="0"/>
        <v>3165.08</v>
      </c>
      <c r="G106" s="23" t="s">
        <v>4</v>
      </c>
      <c r="H106" s="2"/>
    </row>
    <row r="107" spans="1:8" x14ac:dyDescent="0.25">
      <c r="A107" s="2"/>
      <c r="B107" s="47" t="s">
        <v>162</v>
      </c>
      <c r="C107" s="41">
        <v>2016</v>
      </c>
      <c r="D107" s="28">
        <v>20</v>
      </c>
      <c r="E107" s="27">
        <v>149586</v>
      </c>
      <c r="F107" s="12">
        <f t="shared" si="0"/>
        <v>7479.3</v>
      </c>
      <c r="G107" s="23" t="s">
        <v>4</v>
      </c>
      <c r="H107" s="2"/>
    </row>
    <row r="108" spans="1:8" x14ac:dyDescent="0.25">
      <c r="A108" s="2"/>
      <c r="B108" s="47" t="s">
        <v>163</v>
      </c>
      <c r="C108" s="41">
        <v>2016</v>
      </c>
      <c r="D108" s="28">
        <v>10</v>
      </c>
      <c r="E108" s="27">
        <v>132519</v>
      </c>
      <c r="F108" s="12">
        <f t="shared" si="0"/>
        <v>13251.9</v>
      </c>
      <c r="G108" s="23" t="s">
        <v>4</v>
      </c>
      <c r="H108" s="2"/>
    </row>
    <row r="109" spans="1:8" x14ac:dyDescent="0.25">
      <c r="A109" s="2"/>
      <c r="B109" s="47" t="s">
        <v>152</v>
      </c>
      <c r="C109" s="41">
        <v>2016</v>
      </c>
      <c r="D109" s="28">
        <v>75</v>
      </c>
      <c r="E109" s="27">
        <v>186518</v>
      </c>
      <c r="F109" s="12">
        <f t="shared" si="0"/>
        <v>2486.9066666666668</v>
      </c>
      <c r="G109" s="23" t="s">
        <v>4</v>
      </c>
      <c r="H109" s="2"/>
    </row>
    <row r="110" spans="1:8" x14ac:dyDescent="0.25">
      <c r="A110" s="2"/>
      <c r="B110" s="47" t="s">
        <v>179</v>
      </c>
      <c r="C110" s="41">
        <v>2016</v>
      </c>
      <c r="D110" s="28">
        <v>75</v>
      </c>
      <c r="E110" s="27">
        <v>143228</v>
      </c>
      <c r="F110" s="12">
        <f t="shared" si="0"/>
        <v>1909.7066666666667</v>
      </c>
      <c r="G110" s="23" t="s">
        <v>4</v>
      </c>
      <c r="H110" s="2"/>
    </row>
    <row r="111" spans="1:8" ht="26.25" x14ac:dyDescent="0.25">
      <c r="A111" s="2"/>
      <c r="B111" s="47" t="s">
        <v>180</v>
      </c>
      <c r="C111" s="41">
        <v>2016</v>
      </c>
      <c r="D111" s="28">
        <v>30</v>
      </c>
      <c r="E111" s="27">
        <v>238459</v>
      </c>
      <c r="F111" s="12">
        <f t="shared" si="0"/>
        <v>7948.6333333333332</v>
      </c>
      <c r="G111" s="23" t="s">
        <v>4</v>
      </c>
      <c r="H111" s="2"/>
    </row>
    <row r="112" spans="1:8" ht="26.25" x14ac:dyDescent="0.25">
      <c r="A112" s="2"/>
      <c r="B112" s="47" t="s">
        <v>180</v>
      </c>
      <c r="C112" s="41">
        <v>2016</v>
      </c>
      <c r="D112" s="28">
        <v>30</v>
      </c>
      <c r="E112" s="27">
        <v>887416</v>
      </c>
      <c r="F112" s="12">
        <f t="shared" si="0"/>
        <v>29580.533333333333</v>
      </c>
      <c r="G112" s="23" t="s">
        <v>4</v>
      </c>
      <c r="H112" s="2"/>
    </row>
    <row r="113" spans="1:8" x14ac:dyDescent="0.25">
      <c r="A113" s="2"/>
      <c r="B113" s="47" t="s">
        <v>152</v>
      </c>
      <c r="C113" s="41">
        <v>2016</v>
      </c>
      <c r="D113" s="28">
        <v>75</v>
      </c>
      <c r="E113" s="27">
        <v>60000</v>
      </c>
      <c r="F113" s="12">
        <f t="shared" si="0"/>
        <v>800</v>
      </c>
      <c r="G113" s="23" t="s">
        <v>4</v>
      </c>
      <c r="H113" s="2"/>
    </row>
    <row r="114" spans="1:8" x14ac:dyDescent="0.25">
      <c r="A114" s="2"/>
      <c r="B114" s="47" t="s">
        <v>179</v>
      </c>
      <c r="C114" s="41">
        <v>2016</v>
      </c>
      <c r="D114" s="28">
        <v>75</v>
      </c>
      <c r="E114" s="27">
        <v>675000</v>
      </c>
      <c r="F114" s="12">
        <f t="shared" si="0"/>
        <v>9000</v>
      </c>
      <c r="G114" s="23" t="s">
        <v>4</v>
      </c>
      <c r="H114" s="2"/>
    </row>
    <row r="115" spans="1:8" ht="26.25" x14ac:dyDescent="0.25">
      <c r="A115" s="2"/>
      <c r="B115" s="47" t="s">
        <v>146</v>
      </c>
      <c r="C115" s="41">
        <v>2016</v>
      </c>
      <c r="D115" s="28">
        <v>50</v>
      </c>
      <c r="E115" s="27">
        <v>187320</v>
      </c>
      <c r="F115" s="12">
        <f t="shared" si="0"/>
        <v>3746.4</v>
      </c>
      <c r="G115" s="23" t="s">
        <v>4</v>
      </c>
      <c r="H115" s="2"/>
    </row>
    <row r="116" spans="1:8" x14ac:dyDescent="0.25">
      <c r="A116" s="2"/>
      <c r="B116" s="47" t="s">
        <v>162</v>
      </c>
      <c r="C116" s="41">
        <v>2016</v>
      </c>
      <c r="D116" s="28">
        <v>20</v>
      </c>
      <c r="E116" s="27">
        <v>100000</v>
      </c>
      <c r="F116" s="12">
        <f t="shared" si="0"/>
        <v>5000</v>
      </c>
      <c r="G116" s="23" t="s">
        <v>4</v>
      </c>
      <c r="H116" s="2"/>
    </row>
    <row r="117" spans="1:8" x14ac:dyDescent="0.25">
      <c r="A117" s="2"/>
      <c r="B117" s="47" t="s">
        <v>163</v>
      </c>
      <c r="C117" s="41">
        <v>2016</v>
      </c>
      <c r="D117" s="28">
        <v>10</v>
      </c>
      <c r="E117" s="27">
        <v>200000</v>
      </c>
      <c r="F117" s="12">
        <f t="shared" si="0"/>
        <v>20000</v>
      </c>
      <c r="G117" s="23" t="s">
        <v>4</v>
      </c>
      <c r="H117" s="2"/>
    </row>
    <row r="118" spans="1:8" x14ac:dyDescent="0.25">
      <c r="A118" s="2"/>
      <c r="B118" s="47" t="s">
        <v>155</v>
      </c>
      <c r="C118" s="41">
        <v>2016</v>
      </c>
      <c r="D118" s="28">
        <v>75</v>
      </c>
      <c r="E118" s="27">
        <v>3265994</v>
      </c>
      <c r="F118" s="12">
        <f t="shared" si="0"/>
        <v>43546.58666666667</v>
      </c>
      <c r="G118" s="23" t="s">
        <v>4</v>
      </c>
      <c r="H118" s="2"/>
    </row>
    <row r="119" spans="1:8" x14ac:dyDescent="0.25">
      <c r="A119" s="2"/>
      <c r="B119" s="47" t="s">
        <v>155</v>
      </c>
      <c r="C119" s="41">
        <v>2016</v>
      </c>
      <c r="D119" s="28">
        <v>75</v>
      </c>
      <c r="E119" s="27">
        <v>1653950</v>
      </c>
      <c r="F119" s="12">
        <f t="shared" si="0"/>
        <v>22052.666666666668</v>
      </c>
      <c r="G119" s="23" t="s">
        <v>4</v>
      </c>
      <c r="H119" s="2"/>
    </row>
    <row r="120" spans="1:8" ht="26.25" x14ac:dyDescent="0.25">
      <c r="A120" s="2"/>
      <c r="B120" s="47" t="s">
        <v>180</v>
      </c>
      <c r="C120" s="41">
        <v>2016</v>
      </c>
      <c r="D120" s="28">
        <v>30</v>
      </c>
      <c r="E120" s="27">
        <v>81000</v>
      </c>
      <c r="F120" s="12">
        <f t="shared" si="0"/>
        <v>2700</v>
      </c>
      <c r="G120" s="23" t="s">
        <v>4</v>
      </c>
      <c r="H120" s="2"/>
    </row>
    <row r="121" spans="1:8" ht="26.25" x14ac:dyDescent="0.25">
      <c r="A121" s="2"/>
      <c r="B121" s="47" t="s">
        <v>146</v>
      </c>
      <c r="C121" s="41">
        <v>2016</v>
      </c>
      <c r="D121" s="28">
        <v>50</v>
      </c>
      <c r="E121" s="27">
        <v>110000</v>
      </c>
      <c r="F121" s="12">
        <f t="shared" si="0"/>
        <v>2200</v>
      </c>
      <c r="G121" s="23" t="s">
        <v>4</v>
      </c>
      <c r="H121" s="2"/>
    </row>
    <row r="122" spans="1:8" x14ac:dyDescent="0.25">
      <c r="A122" s="2"/>
      <c r="B122" s="47" t="s">
        <v>162</v>
      </c>
      <c r="C122" s="41">
        <v>2016</v>
      </c>
      <c r="D122" s="28">
        <v>20</v>
      </c>
      <c r="E122" s="27">
        <v>105000</v>
      </c>
      <c r="F122" s="12">
        <f t="shared" si="0"/>
        <v>5250</v>
      </c>
      <c r="G122" s="23" t="s">
        <v>4</v>
      </c>
      <c r="H122" s="2"/>
    </row>
    <row r="123" spans="1:8" x14ac:dyDescent="0.25">
      <c r="A123" s="2"/>
      <c r="B123" s="47" t="s">
        <v>163</v>
      </c>
      <c r="C123" s="41">
        <v>2016</v>
      </c>
      <c r="D123" s="28">
        <v>10</v>
      </c>
      <c r="E123" s="27">
        <v>100000</v>
      </c>
      <c r="F123" s="12">
        <f t="shared" si="0"/>
        <v>10000</v>
      </c>
      <c r="G123" s="23" t="s">
        <v>4</v>
      </c>
      <c r="H123" s="2"/>
    </row>
    <row r="124" spans="1:8" x14ac:dyDescent="0.25">
      <c r="A124" s="2"/>
      <c r="B124" s="47" t="s">
        <v>152</v>
      </c>
      <c r="C124" s="41">
        <v>2016</v>
      </c>
      <c r="D124" s="28">
        <v>75</v>
      </c>
      <c r="E124" s="27">
        <v>156000</v>
      </c>
      <c r="F124" s="12">
        <f t="shared" si="0"/>
        <v>2080</v>
      </c>
      <c r="G124" s="23" t="s">
        <v>4</v>
      </c>
      <c r="H124" s="2"/>
    </row>
    <row r="125" spans="1:8" x14ac:dyDescent="0.25">
      <c r="A125" s="2"/>
      <c r="B125" s="47" t="s">
        <v>179</v>
      </c>
      <c r="C125" s="41">
        <v>2016</v>
      </c>
      <c r="D125" s="28">
        <v>75</v>
      </c>
      <c r="E125" s="27">
        <v>240000</v>
      </c>
      <c r="F125" s="12">
        <f t="shared" si="0"/>
        <v>3200</v>
      </c>
      <c r="G125" s="23" t="s">
        <v>4</v>
      </c>
      <c r="H125" s="2"/>
    </row>
    <row r="126" spans="1:8" x14ac:dyDescent="0.25">
      <c r="A126" s="2"/>
      <c r="B126" s="47" t="s">
        <v>148</v>
      </c>
      <c r="C126" s="41">
        <v>2016</v>
      </c>
      <c r="D126" s="28">
        <v>75</v>
      </c>
      <c r="E126" s="27">
        <v>2740071</v>
      </c>
      <c r="F126" s="12">
        <f t="shared" si="0"/>
        <v>36534.28</v>
      </c>
      <c r="G126" s="23" t="s">
        <v>4</v>
      </c>
      <c r="H126" s="2"/>
    </row>
    <row r="127" spans="1:8" x14ac:dyDescent="0.25">
      <c r="A127" s="2"/>
      <c r="B127" s="91" t="s">
        <v>76</v>
      </c>
      <c r="C127" s="92"/>
      <c r="D127" s="92"/>
      <c r="E127" s="93"/>
      <c r="F127" s="21">
        <f>SUM(F10:F126)</f>
        <v>2943199.4533333322</v>
      </c>
      <c r="G127" s="22" t="s">
        <v>4</v>
      </c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</sheetData>
  <sheetProtection password="DFE9" sheet="1" objects="1" scenarios="1"/>
  <mergeCells count="4">
    <mergeCell ref="B127:E1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2017-10-04T15:15:51Z</dcterms:modified>
</cp:coreProperties>
</file>