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forsyning Vand AS (V20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<sst xmlns="http://schemas.openxmlformats.org/spreadsheetml/2006/main" count="618" uniqueCount="253">
  <si>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</si>
  <si>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</si>
  <si>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</si>
  <si>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</si>
  <si>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</si>
  <si>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</si>
  <si>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</si>
  <si>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</si>
  <si>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</si>
  <si>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</si>
  <si>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</si>
  <si>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</si>
  <si>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</si>
  <si>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</si>
  <si>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</si>
  <si>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</si>
  <si>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</si>
  <si>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</si>
  <si>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</si>
  <si>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</si>
  <si>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</si>
  <si>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</si>
  <si>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</si>
  <si>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</si>
  <si>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</si>
  <si>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</si>
  <si>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</si>
  <si>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</si>
  <si>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</si>
  <si>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</si>
  <si>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</si>
  <si>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</si>
  <si>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</si>
  <si>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</si>
  <si>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</si>
  <si>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</si>
  <si>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</si>
  <si>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</si>
  <si>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</si>
  <si>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</si>
  <si>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</si>
  <si>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</si>
  <si>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</si>
  <si>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</si>
  <si>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</si>
  <si>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</si>
  <si>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</si>
  <si>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</si>
  <si>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</si>
  <si>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</si>
  <si>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</si>
  <si>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</si>
  <si>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</si>
  <si>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</si>
  <si>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</si>
  <si>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</si>
  <si>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</si>
  <si>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</si>
  <si>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</si>
  <si>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</si>
  <si>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</si>
  <si>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</si>
  <si>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</si>
  <si>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</si>
  <si>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</si>
  <si>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</si>
  <si>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</si>
  <si>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</si>
  <si>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</si>
  <si>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</si>
  <si>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</si>
  <si>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</si>
  <si>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</si>
  <si>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</si>
  <si>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</si>
  <si>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</si>
  <si>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</si>
  <si>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</si>
  <si>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</si>
  <si>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</si>
  <si>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</si>
  <si>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</si>
  <si>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</si>
  <si>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</si>
  <si>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</si>
  <si>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</si>
  <si>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</si>
  <si>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</si>
  <si>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</si>
  <si>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</si>
  <si>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</si>
  <si>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</si>
  <si>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</si>
  <si>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</si>
  <si>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</si>
  <si>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</si>
  <si>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</si>
  <si>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</si>
  <si>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</si>
  <si>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</si>
  <si>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</si>
  <si>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</si>
  <si>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</si>
  <si>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</si>
  <si>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</si>
  <si>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</si>
  <si>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</si>
  <si>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</si>
  <si>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</si>
  <si>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</si>
  <si>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</si>
  <si>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</si>
  <si>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</si>
  <si>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</si>
  <si>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</si>
  <si>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</si>
  <si>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</si>
  <si>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</si>
  <si>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</si>
  <si>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</si>
  <si>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</si>
  <si>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</si>
  <si>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</si>
  <si>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</si>
  <si>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</si>
  <si>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</si>
  <si>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</si>
  <si>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</si>
  <si>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</si>
  <si>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</si>
  <si>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</si>
  <si>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</si>
  <si>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</si>
  <si>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</si>
  <si>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</si>
  <si>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</si>
  <si>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</si>
  <si>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</si>
  <si>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</si>
  <si>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</si>
  <si>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</si>
  <si>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</si>
  <si>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</si>
  <si>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</si>
  <si>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</si>
  <si>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</si>
  <si>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</si>
  <si>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</si>
  <si>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</si>
  <si>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</si>
  <si>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</si>
  <si>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</si>
  <si>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</si>
  <si>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</si>
  <si>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</si>
  <si>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</si>
  <si>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</si>
  <si>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</si>
  <si>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</si>
  <si>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</si>
  <si>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</si>
  <si>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</si>
  <si>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</si>
  <si>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</si>
  <si>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</si>
  <si>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</si>
  <si>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</si>
  <si>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</si>
  <si>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</si>
  <si>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</si>
  <si>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</si>
  <si>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</si>
  <si>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</si>
  <si>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</si>
  <si>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</si>
  <si>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</si>
  <si>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</si>
  <si>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</si>
  <si>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</si>
  <si>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</si>
  <si>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</si>
  <si>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</si>
  <si>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</si>
  <si>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</si>
  <si>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</si>
  <si>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</si>
  <si>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</si>
  <si>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</si>
  <si>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</si>
  <si>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</si>
  <si>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</si>
  <si>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</si>
  <si>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</si>
  <si>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</si>
  <si>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</si>
  <si>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</si>
  <si>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</si>
  <si>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</si>
  <si>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</si>
  <si>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</si>
  <si>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</si>
  <si>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</si>
  <si>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</si>
  <si>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</si>
  <si>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</si>
  <si>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</si>
  <si>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</si>
  <si>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</si>
  <si>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</si>
  <si>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</si>
  <si>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</si>
  <si>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</si>
  <si>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</si>
  <si>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</si>
  <si>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</si>
  <si>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</si>
  <si>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</si>
  <si>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</si>
  <si>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</si>
  <si>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</si>
  <si>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</si>
  <si>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</si>
  <si>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</si>
  <si>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</si>
  <si>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</si>
  <si>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</si>
  <si>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</si>
  <si>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</si>
  <si>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Udvidelser af forsyningsområde</t>
  </si>
  <si>
    <t>Afgift for ledningsført vand</t>
  </si>
  <si>
    <t>Afgift til Forsyningssekretariatet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</si>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</sst>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W85+3VR/LvG3KuilZxjF1VmzUbd47WYujQPy1oUyPKHP85TlijMmqALXR3nqE2eht8b3AayLHERO/4jOKHOqQ==" saltValue="ntJptN7pOFhjwaJQuprce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3" t="s">
        <v>229</v>
      </c>
      <c r="C10" s="9">
        <v>21192148.579999998</v>
      </c>
      <c r="D10" s="14" t="s">
        <v>3</v>
      </c>
      <c r="E10" s="1"/>
      <c r="F10" s="1"/>
    </row>
    <row r="11" spans="1:6" x14ac:dyDescent="0.25">
      <c r="A11" s="1"/>
      <c r="B11" s="63" t="s">
        <v>230</v>
      </c>
      <c r="C11" s="9">
        <v>110443</v>
      </c>
      <c r="D11" s="14" t="s">
        <v>3</v>
      </c>
      <c r="E11" s="1"/>
      <c r="F11" s="1"/>
    </row>
    <row r="12" spans="1:6" x14ac:dyDescent="0.25">
      <c r="A12" s="1"/>
      <c r="B12" s="63" t="s">
        <v>231</v>
      </c>
      <c r="C12" s="9">
        <v>60643.19</v>
      </c>
      <c r="D12" s="14" t="s">
        <v>3</v>
      </c>
      <c r="E12" s="1"/>
      <c r="F12" s="1"/>
    </row>
    <row r="13" spans="1:6" x14ac:dyDescent="0.25">
      <c r="A13" s="1"/>
      <c r="B13" s="51" t="s">
        <v>205</v>
      </c>
      <c r="C13" s="12">
        <f>SUM(C10:C12)</f>
        <v>21363234.77</v>
      </c>
      <c r="D13" s="13" t="s">
        <v>3</v>
      </c>
      <c r="E13" s="1"/>
      <c r="F13" s="1"/>
    </row>
    <row r="14" spans="1:6" x14ac:dyDescent="0.25">
      <c r="A14" s="1"/>
      <c r="B14" s="51" t="s">
        <v>206</v>
      </c>
      <c r="C14" s="12">
        <f>C13*(1+'Fane 12. Nøgletal'!C14)^2</f>
        <v>21504464.765108649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Z+t+sWSX5somsCrNfIL9lanQO34WbimIa4Rs6RLwoLB+gjuSKL1MBQQUXovfkcbysf70ktx/+BAw9BR+ygbTg==" saltValue="nZOdbCF8j5ckkHcBrfGJR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13937439.181616917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13285255.903161444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11925635.498424709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11925635.498424709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207</v>
      </c>
      <c r="C22" s="61"/>
      <c r="D22" s="61"/>
      <c r="E22" s="61"/>
      <c r="F22" s="62"/>
      <c r="G22" s="1"/>
    </row>
    <row r="23" spans="1:7" x14ac:dyDescent="0.25">
      <c r="A23" s="1"/>
      <c r="B23" s="57" t="s">
        <v>208</v>
      </c>
      <c r="C23" s="58"/>
      <c r="D23" s="59"/>
      <c r="E23" s="9">
        <v>71551035.445097536</v>
      </c>
      <c r="F23" s="14" t="s">
        <v>3</v>
      </c>
      <c r="G23" s="1"/>
    </row>
    <row r="24" spans="1:7" x14ac:dyDescent="0.25">
      <c r="A24" s="1"/>
      <c r="B24" s="57" t="s">
        <v>209</v>
      </c>
      <c r="C24" s="58"/>
      <c r="D24" s="59"/>
      <c r="E24" s="9">
        <v>61631252.519999996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4" t="s">
        <v>250</v>
      </c>
      <c r="C26" s="65"/>
      <c r="D26" s="66"/>
      <c r="E26" s="45">
        <f>E23-(E24-E25)</f>
        <v>9919782.92509754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6" t="s">
        <v>245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3" t="s">
        <v>251</v>
      </c>
      <c r="C34" s="134"/>
      <c r="D34" s="135"/>
      <c r="E34" s="9">
        <v>3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fOPSeaBMPiwl6Sh40b9kDhgeT99TEwWa6f9HFkEboJTc0G294wcOCw9pRAMLsvXnUL+WC8oNJ4CbhjmFEb7qQ==" saltValue="difJcEzSGTQXL8FYa1gcMA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252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oAjp4C8T+6d0Ua7Jef0aKyCL1YalYRYi9oODK8PQDKkRlXILu7HxCdbVgU7scRx8m+W5N+l0KAfRb195Wd+oA==" saltValue="8lHWT97Bvns0lL2agh5W9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228</v>
      </c>
      <c r="C11" s="22">
        <v>432101</v>
      </c>
      <c r="D11" s="14" t="s">
        <v>3</v>
      </c>
      <c r="E11" s="9">
        <v>39447</v>
      </c>
      <c r="F11" s="14" t="s">
        <v>3</v>
      </c>
      <c r="G11" s="1"/>
    </row>
    <row r="12" spans="1:7" x14ac:dyDescent="0.25">
      <c r="A12" s="1"/>
      <c r="B12" s="51" t="s">
        <v>136</v>
      </c>
      <c r="C12" s="12">
        <f>SUM(C10:C11)</f>
        <v>432101</v>
      </c>
      <c r="D12" s="13" t="s">
        <v>3</v>
      </c>
      <c r="E12" s="12">
        <f>SUM(E10:E11)</f>
        <v>39447</v>
      </c>
      <c r="F12" s="13" t="s">
        <v>3</v>
      </c>
      <c r="G12" s="1"/>
    </row>
    <row r="13" spans="1:7" x14ac:dyDescent="0.25">
      <c r="A13" s="1"/>
      <c r="B13" s="51" t="s">
        <v>210</v>
      </c>
      <c r="C13" s="12">
        <f>C12*(1+'Fane 12. Nøgletal'!C14)</f>
        <v>433526.93330000003</v>
      </c>
      <c r="D13" s="13" t="s">
        <v>3</v>
      </c>
      <c r="E13" s="12">
        <f>E12*(1+'Fane 12. Nøgletal'!C14)</f>
        <v>39577.1751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lzh1lCTm3noFVN9Xgy2gKt/g4fvAgwmivKxmvthFjj8bOTOn4KK9l/A6v++AQhmVI+hx4wmgP/cs9HLjg/zIQ==" saltValue="cdF5FYbaDbSfqoSsNYvc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ZP7yS62yrCJ+Flc0J7kajhcx25JgEogZZ7quaf8UfqCXXaZWcZVXLabM161bb4VUsnTal6uVJ5IUr82ZJHAwQ==" saltValue="jawlleOkA5hscnfic0729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n1johYQUdUocQzM1elIQ/NIbp2tGL0mmQSzBgSzQd1zccUy02zVHQQfPAj6wVGtnIuhIaxNKVTi3uMa8Ks7Rg==" saltValue="02i1GLFm4l49hx7oz0YBa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cUdj8O2WsnZHgNH/JlJyhVNyha+4Pr/ETCjQJ0j80matXCUle8NTP2dsIx6UZke6lO+7WiE9nfm36mERY435w==" saltValue="G+If6usMFlTdkTOfkt1Fy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MQMdTLQX6o28ZxY3V4XdkgoYVCpCq/KEQJRTaTR90NrGceE2fg1WW6i+nbdrQ09lN2BwAV+b2caxVrd22S/9pg==" saltValue="VvRggnjccS/ZuzUJwDllY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46527975.935968861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733461.77941391873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433526.93330000003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39577.1751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569202.54997654015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-951405.6518869081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-341389.43081175635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-925797.38950246328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45351690.122144274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omk.'!C14</f>
        <v>21504464.765108649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2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66856154.887252927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q/S0xaidLCFGUAUM5+ZS3kFDxNAhwNp3K8/uxG6fR5Qm03WDpYnvjCERLHL2Cu7TsqM6oW6b2rrSNLDM/QAFkQ==" saltValue="Aw1/lsurIs9x9bAURDBKO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45351690.122144274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149660.57740307611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-910027.01399094705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-335665.69561476639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-486416.81588693109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43769241.174054705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omk.'!C14*(1+'Fane 12. Nøgletal'!C14)</f>
        <v>21575429.498833507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2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65344670.672888212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9HgeEZHDq9PKdiWqw/s0jgFbxtU0kRTpr5+pJ3wgOkv94mkb3XdLt7jikahWnZjhq+YHqZ0YlD4e+77wMtvVMw==" saltValue="ZZZ6/00dy/rTWqTfKQEu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43769241.174054705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144438.49587438052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-878273.59339858172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-330037.92456208926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-480799.26590694353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42224568.886061475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Nøgletal'!C14)^2</f>
        <v>21646628.416179661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2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187</v>
      </c>
      <c r="C26" s="12">
        <f>SUM(C15,C17,C21,C23,C25)</f>
        <v>63871197.302241132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Y6j0YZ47UJ9xDqE9C3QgUdng1N7zT2pHN0UN/5xs4yUnQfxemDId+L0qOhKokjd6dOw8GSeuDMmRke6A3yPfA==" saltValue="cZ+xT4ibtZ7rPJ2Bce+nm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189</v>
      </c>
      <c r="C8" s="7">
        <f>'Fane 2.3. Økonomisk ramme 2024'!C15</f>
        <v>42224568.886061475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139341.07732400286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-847278.19926770963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-324504.50871888129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-475246.59211286681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40716880.663286023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omk.'!C14*(1+'Fane 12. Nøgletal'!C14)^3</f>
        <v>21718062.289953057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2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190</v>
      </c>
      <c r="C26" s="12">
        <f>SUM(C15,C17,C21,C23,C25)</f>
        <v>62434942.953239083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B77bjLn1jWCqan9qZMIzAvdCfhf70xptEc5I8Z5ZYaiRBzS8pjU7NV6qu4QunAhOStGm9h85ZeskchZzMCZKA==" saltValue="BoHblM8UARwgQrbuE2aU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224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47430160.052224718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0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760757.37359999993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587929.19259506161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-975576.93236839562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-335388.14157902013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-939905.60850350803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46527975.935968861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25092052.491686039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1" t="s">
        <v>247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248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71620028.427654892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Bo/7Sr1gUIWBfvQb4IJME+C6QTHyqO6A21qS+i55tpbCDeHa6o+cuPLEIsZsANqOvkyQOT5Sev6MnVyyzaQKA==" saltValue="mt5g0qkiRKkNyizfD1F+u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17150785.6974953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343015.713949906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17021228.662336417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340424.57324672834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16962709.678195301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1005.6439229046014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339274.30644236418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16905394.068840764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338107.88137681532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16769407.078951009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335388.14157902019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16634513.968407925</v>
      </c>
      <c r="H35" s="14" t="s">
        <v>3</v>
      </c>
      <c r="I35" s="1"/>
    </row>
    <row r="36" spans="1:9" x14ac:dyDescent="0.25">
      <c r="A36" s="1"/>
      <c r="B36" s="37" t="s">
        <v>193</v>
      </c>
      <c r="C36" s="58"/>
      <c r="D36" s="58"/>
      <c r="E36" s="58"/>
      <c r="F36" s="59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434957.57217989006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341389.43081175635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16783284.78073832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335665.69561476639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16501896.228104463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330037.92456208926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16225225.435944065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324504.50871888129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OKhUpvZVbtxP5cryzNTzkn5Q/0z972qwZ3/5mAYeb5P8efOJhG0vmz0f0Q6yjHA4SW4TgArbiz4h6E4Co4rbcA==" saltValue="rzVcAmy60Dd5wfAOs1q4o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32551882.067763634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296222.12681664911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32665306.822197009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297254.29208199278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32915072.617873956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91950.449277061372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4858.1341957799987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287203.3664517171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33277724.890304804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17979.823291483353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290026.8335271299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33408347.150206003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770038.61355791998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939905.60850350803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33643989.613154598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735882.20328598469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39707.779777830001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925797.38950246328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32866001.073441289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486416.81588693109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32486436.885604292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480799.26590694353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32111256.223842353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475246.59211286681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9r7MNF5NVn+imFJ/BaegvYyRqnPYPEZWzlPgtL4s17v/MmGCQdD/4zCaN3DV5enN9jdMWjyhPImKxzkiSFPfew==" saltValue="xEqfg0q6EBDcn5T3ZFHnxA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9.6290101603752898E-3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0.02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xhtEfz4826nWX24lnjsY/PRZH2qaZ9iL8d9dMsg4n9mvglmrYSK9fwQrhhuNy8oG5NxThfPg+ImfZsGQgOTbA==" saltValue="P/sxz08IsbgE6pWyUEJm5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2021-09-01T12:48:23Z</dcterms:modified>
</cp:coreProperties>
</file>