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Holbæk AS (S04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11" l="1"/>
  <c r="E11" i="11"/>
  <c r="E12" i="11"/>
  <c r="E13" i="11"/>
  <c r="E12" i="40" l="1"/>
  <c r="E16" i="40"/>
  <c r="C16" i="19" l="1"/>
  <c r="E28" i="32" l="1"/>
  <c r="E32" i="32" l="1"/>
  <c r="C30" i="2" s="1"/>
  <c r="E38" i="32"/>
  <c r="E20" i="32"/>
  <c r="E12" i="32"/>
  <c r="E16" i="27" l="1"/>
  <c r="E17" i="27" s="1"/>
  <c r="E14" i="11" l="1"/>
  <c r="E15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12" i="20" s="1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6" i="11" l="1"/>
  <c r="C10" i="37" s="1"/>
  <c r="C11" i="37" s="1"/>
  <c r="G16" i="11"/>
  <c r="C12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<sst xmlns="http://schemas.openxmlformats.org/spreadsheetml/2006/main" count="704" uniqueCount="287">
  <si>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</si>
  <si>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</si>
  <si>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</si>
  <si>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</si>
  <si>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</si>
  <si>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</si>
  <si>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</si>
  <si>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</si>
  <si>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</si>
  <si>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</si>
  <si>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</si>
  <si>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</si>
  <si>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</si>
  <si>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</si>
  <si>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</si>
  <si>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</si>
  <si>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</si>
  <si>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</si>
  <si>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</si>
  <si>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</si>
  <si>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</si>
  <si>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</si>
  <si>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</si>
  <si>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</si>
  <si>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</si>
  <si>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</si>
  <si>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</si>
  <si>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</si>
  <si>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</si>
  <si>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</si>
  <si>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</si>
  <si>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</si>
  <si>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</si>
  <si>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</si>
  <si>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</si>
  <si>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</si>
  <si>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</si>
  <si>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</si>
  <si>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</si>
  <si>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</si>
  <si>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</si>
  <si>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</si>
  <si>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</si>
  <si>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</si>
  <si>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</si>
  <si>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</si>
  <si>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</si>
  <si>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</si>
  <si>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</si>
  <si>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</si>
  <si>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</si>
  <si>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</si>
  <si>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</si>
  <si>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</si>
  <si>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</si>
  <si>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</si>
  <si>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</si>
  <si>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</si>
  <si>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</si>
  <si>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</si>
  <si>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</si>
  <si>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</si>
  <si>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</si>
  <si>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</si>
  <si>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</si>
  <si>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</si>
  <si>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</si>
  <si>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</si>
  <si>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</si>
  <si>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</si>
  <si>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</si>
  <si>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</si>
  <si>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</si>
  <si>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</si>
  <si>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</si>
  <si>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</si>
  <si>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</si>
  <si>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</si>
  <si>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</si>
  <si>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</si>
  <si>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</si>
  <si>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</si>
  <si>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</si>
  <si>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</si>
  <si>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</si>
  <si>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</si>
  <si>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</si>
  <si>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</si>
  <si>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</si>
  <si>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</si>
  <si>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</si>
  <si>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</si>
  <si>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</si>
  <si>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</si>
  <si>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</si>
  <si>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</si>
  <si>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</si>
  <si>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</si>
  <si>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</si>
  <si>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</si>
  <si>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</si>
  <si>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</si>
  <si>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</si>
  <si>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</si>
  <si>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</si>
  <si>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</si>
  <si>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</si>
  <si>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</si>
  <si>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</si>
  <si>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</si>
  <si>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</si>
  <si>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</si>
  <si>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</si>
  <si>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</si>
  <si>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</si>
  <si>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</si>
  <si>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</si>
  <si>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</si>
  <si>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</si>
  <si>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</si>
  <si>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</si>
  <si>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</si>
  <si>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</si>
  <si>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</si>
  <si>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</si>
  <si>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</si>
  <si>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</si>
  <si>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</si>
  <si>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</si>
  <si>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</si>
  <si>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</si>
  <si>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</si>
  <si>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</si>
  <si>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</si>
  <si>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</si>
  <si>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</si>
  <si>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</si>
  <si>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</si>
  <si>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</si>
  <si>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</si>
  <si>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</si>
  <si>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</si>
  <si>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</si>
  <si>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</si>
  <si>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</si>
  <si>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</si>
  <si>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</si>
  <si>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</si>
  <si>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</si>
  <si>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</si>
  <si>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</si>
  <si>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</si>
  <si>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</si>
  <si>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</si>
  <si>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</si>
  <si>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</si>
  <si>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</si>
  <si>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</si>
  <si>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</si>
  <si>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</si>
  <si>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</si>
  <si>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</si>
  <si>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</si>
  <si>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</si>
  <si>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</si>
  <si>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</si>
  <si>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</si>
  <si>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</si>
  <si>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</si>
  <si>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</si>
  <si>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</si>
  <si>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</si>
  <si>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</si>
  <si>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</si>
  <si>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</si>
  <si>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</si>
  <si>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</si>
  <si>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</si>
  <si>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</si>
  <si>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</si>
  <si>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</si>
  <si>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</si>
  <si>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</si>
  <si>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</si>
  <si>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</si>
  <si>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</si>
  <si>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</si>
  <si>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</si>
  <si>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</si>
  <si>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</si>
  <si>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</si>
  <si>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</si>
  <si>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</si>
  <si>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</si>
  <si>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</si>
  <si>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</si>
  <si>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</si>
  <si>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</si>
  <si>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</si>
  <si>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</si>
  <si>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</si>
  <si>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</si>
  <si>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</si>
  <si>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</si>
  <si>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</si>
  <si>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</si>
  <si>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</si>
  <si>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</si>
  <si>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</si>
  <si>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</si>
  <si>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</si>
  <si>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</si>
  <si>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</si>
  <si>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</si>
  <si>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</si>
  <si>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</si>
  <si>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</si>
  <si>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</si>
  <si>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</si>
  <si>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</si>
  <si>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</si>
  <si>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</si>
  <si>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</si>
  <si>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</si>
  <si>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</si>
  <si>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</si>
  <si>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</si>
  <si>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</si>
  <si>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</si>
  <si>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</si>
  <si>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</si>
  <si>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</si>
  <si>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</si>
  <si>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</si>
  <si>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</si>
  <si>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</si>
  <si>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</si>
  <si>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</si>
  <si>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</si>
  <si>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</si>
  <si>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</si>
  <si>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</si>
  <si>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</si>
  <si>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</si>
  <si>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</si>
  <si>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</si>
  <si>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</si>
  <si>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</si>
  <si>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</si>
  <si>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</si>
  <si>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</si>
  <si>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</si>
  <si>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</si>
  <si>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</si>
  <si>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</si>
  <si>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</si>
  <si>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</si>
  <si>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</si>
  <si>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</si>
  <si>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</si>
  <si>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</si>
  <si>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</si>
  <si>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</si>
  <si>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</si>
  <si>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</si>
  <si>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</si>
  <si>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</si>
  <si>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</si>
  <si>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</si>
  <si>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</si>
  <si>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</si>
  <si>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Ingen tilknyttet virksomhed</t>
  </si>
  <si>
    <t>Ingen bortfald eller nedsættelse</t>
  </si>
  <si>
    <t>Ingen engangstillæg</t>
  </si>
  <si>
    <t>Ledningsnet ≤ Ø 200 mm</t>
  </si>
  <si>
    <t>75</t>
  </si>
  <si>
    <t>Ø 200 mm &lt; Ledningsnet ≤ Ø 500 mm</t>
  </si>
  <si>
    <t>Brønde</t>
  </si>
  <si>
    <t>Pumpestationer i brønde (&lt; 6,25 m2), Konstruktioner</t>
  </si>
  <si>
    <t>50</t>
  </si>
  <si>
    <t>Pumpestationer i brønde (&lt; 6,25 m2), Mek/EL</t>
  </si>
  <si>
    <t>20</t>
  </si>
  <si>
    <t>Pumpestationer i brønde (&lt; 6,25 m2), SRO</t>
  </si>
  <si>
    <t>10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</si>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</sst>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1389429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97816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267</v>
      </c>
      <c r="C12" s="9">
        <v>93371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516500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390896</v>
      </c>
      <c r="D14" s="14" t="s">
        <v>3</v>
      </c>
      <c r="E14" s="1"/>
      <c r="F14" s="1"/>
    </row>
    <row r="15" spans="1:6" x14ac:dyDescent="0.25">
      <c r="A15" s="1"/>
      <c r="B15" s="54" t="s">
        <v>270</v>
      </c>
      <c r="C15" s="9">
        <v>156067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2644079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2708988.0723183602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6" t="s">
        <v>178</v>
      </c>
      <c r="C20" s="87"/>
      <c r="D20" s="88"/>
      <c r="E20" s="1"/>
      <c r="F20" s="1"/>
    </row>
    <row r="21" spans="1:6" x14ac:dyDescent="0.25">
      <c r="A21" s="1"/>
      <c r="B21" s="54" t="s">
        <v>147</v>
      </c>
      <c r="C21" s="9">
        <v>10000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10000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10000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10000</v>
      </c>
      <c r="D24" s="14" t="s">
        <v>3</v>
      </c>
      <c r="E24" s="1"/>
      <c r="F24" s="1"/>
    </row>
    <row r="25" spans="1:6" x14ac:dyDescent="0.25">
      <c r="A25" s="1"/>
      <c r="B25" s="86"/>
      <c r="C25" s="87"/>
      <c r="D25" s="8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6" t="s">
        <v>146</v>
      </c>
      <c r="C28" s="87"/>
      <c r="D28" s="88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6"/>
      <c r="C33" s="87"/>
      <c r="D33" s="8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125268223.62917282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92524229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32743994.629172817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140579135.78360161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106388322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34190813.783601612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112575951.76335782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108015158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4560793.7633578181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285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286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1100188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-1100188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10000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-10000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-1110188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274</v>
      </c>
      <c r="C10" s="112" t="s">
        <v>275</v>
      </c>
      <c r="D10" s="9">
        <v>5507430</v>
      </c>
      <c r="E10" s="9">
        <f>IFERROR(D10/C10,0)</f>
        <v>73432.399999999994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276</v>
      </c>
      <c r="C11" s="112" t="s">
        <v>275</v>
      </c>
      <c r="D11" s="9">
        <v>2954064</v>
      </c>
      <c r="E11" s="9">
        <f t="shared" ref="E11:E13" si="0">IFERROR(D11/C11,0)</f>
        <v>39387.519999999997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277</v>
      </c>
      <c r="C12" s="112" t="s">
        <v>275</v>
      </c>
      <c r="D12" s="9">
        <v>1971578</v>
      </c>
      <c r="E12" s="9">
        <f t="shared" si="0"/>
        <v>26287.706666666665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278</v>
      </c>
      <c r="C13" s="112" t="s">
        <v>279</v>
      </c>
      <c r="D13" s="9">
        <v>379075</v>
      </c>
      <c r="E13" s="9">
        <f t="shared" si="0"/>
        <v>7581.5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6" t="s">
        <v>280</v>
      </c>
      <c r="C14" s="112" t="s">
        <v>281</v>
      </c>
      <c r="D14" s="9">
        <v>10000</v>
      </c>
      <c r="E14" s="9">
        <f t="shared" ref="E14:E15" si="1">IFERROR(D14/C14,0)</f>
        <v>500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6" t="s">
        <v>282</v>
      </c>
      <c r="C15" s="112" t="s">
        <v>283</v>
      </c>
      <c r="D15" s="9">
        <v>5000</v>
      </c>
      <c r="E15" s="9">
        <f t="shared" si="1"/>
        <v>500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86" t="s">
        <v>238</v>
      </c>
      <c r="C16" s="87"/>
      <c r="D16" s="88"/>
      <c r="E16" s="12">
        <f>SUM(E10:E15)</f>
        <v>147689.12666666665</v>
      </c>
      <c r="F16" s="12">
        <f t="shared" ref="F16:G16" si="2">SUM(F10:F15)</f>
        <v>0</v>
      </c>
      <c r="G16" s="12">
        <f t="shared" si="2"/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Anlægsprojekter'!F16</f>
        <v>0</v>
      </c>
      <c r="D10" s="14" t="s">
        <v>3</v>
      </c>
      <c r="E10" s="9">
        <f>SUM('Fane 9. Anlægsprojekter'!E16,'Fane 9. Anlægsprojekter'!G16)</f>
        <v>147689.12666666665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147689.12666666665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149490.93401199998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Uw44su3QsLuf3gbEZlXoVZpumXBMb183Z7IXURXEhnpV8B9r8casgdV49B90PobPOB2EiXMw6zvN6oOp4ttFw==" saltValue="5HtwoH4bjMdOW1CwvgDrO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vQOww7mOHn1atZfVKEeOCgwywFG61PCPvN2V6C3NPdJZWoYhRHtsV38xqTiYNobG68kLJt5Vph0WZh6Ud2EfQ==" saltValue="Vj8EYbDgqN+6EhkK5HUCx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284</v>
      </c>
      <c r="C9" s="110"/>
      <c r="D9" s="111"/>
      <c r="E9" s="9">
        <v>1700175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-34003.5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-34003.5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1730541.8915705187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1728907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-34578.14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-34578.14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1721241.72209852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1728907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-34578.14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-34578.14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1742240.8711081219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1728907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-34578.14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-34578.14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1763496.2097356413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9FoVF9P7XQizL7rB5ZRxI28MIsXGOoQZe9m/8w2dpl2pzA8UQWEix62kd/J/EMcITtDPV+VywoI2l4naoR+YgA==" saltValue="mbmZfnNRpRuz6PEswj4np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109526981.96369207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149490.93401199998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2159505.33407968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-2236719.5646356749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-685687.70007354906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-2428052.8510187631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106485518.11605576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2718988.0723183602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1730541.8915705187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-1110188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109824860.07994464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106485518.11605576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1299123.3210158802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-2155692.8287414326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-680172.02821415744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-2312338.4370984891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102636438.14301756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2752037.7268006443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1721241.72209852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107109717.59191673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102636438.14301756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1252164.5453448144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-2077772.0537672476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-674700.72441920266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-2276183.8694652361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98859946.040710688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2785490.587067612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1742240.8711081219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103387677.49888642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98859946.040710688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1206091.3416966705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-2001320.7476481472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-669273.43179197458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-2240594.5965742124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95154848.606393009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2819351.5722298371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1763496.2097356413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99737696.388358489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112302816.04592384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435115.37463900005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2220937.248985088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-2299177.3733909586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-686163.8978186351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-2446545.4346462702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109526981.96369207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3204049.1291404301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1697108.3950409263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-3725687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-4658060.924835057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106044391.56303838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34611859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2075963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733756.44000000006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34470969.354800008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0.35231399696320298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2000301.2150000001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729425.41844228015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34332021.313723482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686640.4262744697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34308194.890931755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686163.8978186351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34284385.00367745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685687.70007354906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34008601.410707869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680172.02821415744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33735036.220960133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674700.72441920266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33463671.58959873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669273.43179197458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85558740.467519253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778584.53825442528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86263808.658026963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-1358901.9859643888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1502816.8480955076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84861626.395886496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693015.22142491979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1508080.0196335879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85702278.861152083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443687.14751938835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2446545.4346462702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85348299.159333512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151314.72340694637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2428052.8510187631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84085034.076308697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2312338.4370984891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82770322.526008576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2276183.8694652361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81476167.148153171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2240594.5965742124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5.354303876197705E-3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2020-09-02T08:40:42Z</dcterms:modified>
</cp:coreProperties>
</file>