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prisniveau" sheetId="29" r:id="rId6"/>
    <sheet name="Gen. inv. 2016-niveau" sheetId="30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B14" i="12" l="1"/>
  <c r="M3" i="28" l="1"/>
  <c r="G3" i="28" l="1"/>
  <c r="H3" i="28"/>
  <c r="I3" i="28"/>
  <c r="K3" i="28" l="1"/>
  <c r="F3" i="28"/>
  <c r="C2" i="15" l="1"/>
  <c r="C10" i="27"/>
  <c r="B6" i="12" l="1"/>
  <c r="C2" i="27" l="1"/>
  <c r="M2" i="18" l="1"/>
  <c r="C8" i="27" l="1"/>
  <c r="C9" i="27"/>
  <c r="H4" i="28" l="1"/>
  <c r="I4" i="28"/>
  <c r="F4" i="28"/>
  <c r="G4" i="28"/>
  <c r="C3" i="15"/>
  <c r="B9" i="12"/>
  <c r="B10" i="12" s="1"/>
  <c r="C7" i="27"/>
  <c r="C6" i="27"/>
  <c r="C5" i="27"/>
  <c r="C4" i="27"/>
  <c r="C3" i="27"/>
  <c r="I5" i="28" l="1"/>
  <c r="F5" i="28"/>
  <c r="H5" i="28"/>
  <c r="G5" i="28"/>
  <c r="C4" i="15"/>
  <c r="D2" i="15" s="1"/>
  <c r="J3" i="28"/>
  <c r="D3" i="20"/>
  <c r="B5" i="12" s="1"/>
  <c r="L3" i="28" l="1"/>
  <c r="B7" i="12" s="1"/>
  <c r="B8" i="12" s="1"/>
  <c r="B3" i="12"/>
  <c r="B4" i="12" l="1"/>
  <c r="B12" i="12" s="1"/>
</calcChain>
</file>

<file path=xl/sharedStrings.xml><?xml version="1.0" encoding="utf-8"?>
<sst xmlns="http://schemas.openxmlformats.org/spreadsheetml/2006/main" count="85" uniqueCount="58">
  <si>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</si>
  <si>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</si>
  <si>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</si>
  <si>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</si>
  <si>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</si>
  <si>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</si>
  <si>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</si>
  <si>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</si>
  <si>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</si>
  <si>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</si>
  <si>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</si>
  <si>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</si>
  <si>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</si>
  <si>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</si>
  <si>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</si>
  <si>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</si>
  <si>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</si>
  <si>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</si>
  <si>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</si>
  <si>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</si>
  <si>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</si>
  <si>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</si>
  <si>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</si>
  <si>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</si>
  <si>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</si>
  <si>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</si>
  <si>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</si>
  <si>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</si>
  <si>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</si>
  <si>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</si>
  <si>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</si>
  <si>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</si>
  <si>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</si>
  <si>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</si>
  <si>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</si>
  <si>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</si>
  <si>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</si>
  <si>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</si>
  <si>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</si>
  <si>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</si>
  <si>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</si>
  <si>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Pristalsreguleret nettofinansielle</t>
  </si>
  <si>
    <t>Tilbagebetaling af vejbidrag</t>
  </si>
  <si>
    <t>2009-2010</t>
  </si>
  <si>
    <t>Historiske investeringer (2009-niveau)</t>
  </si>
  <si>
    <t>Faktisk indberettede investeringer</t>
  </si>
  <si>
    <t>Pristalsreguleret investeringer</t>
  </si>
  <si>
    <t>Samlede ikke-påvirkelige omkostninger</t>
  </si>
  <si>
    <t>Gebyrer i alt</t>
  </si>
  <si>
    <t>2017-2018</t>
  </si>
  <si>
    <t>Pristalsreguleret FADO (2016 niveau)</t>
  </si>
  <si>
    <t>Ø 50mm &lt; Ledningsnet ≤ Ø110 mm</t>
  </si>
  <si>
    <t>Hovedtotal</t>
  </si>
  <si>
    <t>Nyt niveau for driftsomkostningerne i den økonomiske ramme 2017</t>
  </si>
  <si>
    <t>Fyrrebakkens Vandværk</t>
  </si>
  <si>
    <t>Grundlag for de økonomiske rammer 2018 (2016-niveau)</t>
  </si>
  <si>
    <t>Pristalsreguleret grundlag (2018-niveau)</t>
  </si>
  <si>
    <t>SRO-anlæg, vandværk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</si>
</sst>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 * #,##0.00_ ;_ * \-#,##0.00_ ;_ * &quot;-&quot;??_ ;_ @_ "/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70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  <xf numFmtId="0" fontId="47" fillId="0" borderId="0"/>
  </cellStyleXfs>
  <cellXfs count="107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0" fillId="0" borderId="0" xfId="27368" applyNumberFormat="1" applyFo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0" fillId="0" borderId="23" xfId="27368" applyNumberFormat="1" applyFont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7" xfId="27368" applyNumberFormat="1" applyFont="1" applyBorder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6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  <xf numFmtId="0" fontId="3" fillId="0" borderId="30" xfId="27369" applyFont="1" applyFill="1" applyBorder="1" applyAlignment="1">
      <alignment horizontal="left"/>
    </xf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3" fillId="0" borderId="0" xfId="27369" applyFont="1" applyFill="1" applyBorder="1"/>
    <xf numFmtId="0" fontId="47" fillId="0" borderId="0" xfId="27369" applyFill="1" applyBorder="1"/>
    <xf numFmtId="166" fontId="3" fillId="0" borderId="0" xfId="27369" applyNumberFormat="1" applyFont="1" applyFill="1" applyBorder="1"/>
    <xf numFmtId="166" fontId="47" fillId="0" borderId="0" xfId="27369" applyNumberFormat="1" applyFill="1" applyBorder="1"/>
    <xf numFmtId="166" fontId="3" fillId="0" borderId="30" xfId="27369" applyNumberFormat="1" applyFont="1" applyFill="1" applyBorder="1"/>
    <xf numFmtId="0" fontId="0" fillId="0" borderId="0" xfId="0" applyFill="1"/>
    <xf numFmtId="0" fontId="3" fillId="0" borderId="0" xfId="27369" applyFont="1" applyFill="1" applyBorder="1" applyAlignment="1">
      <alignment horizontal="left"/>
    </xf>
    <xf numFmtId="0" fontId="47" fillId="0" borderId="0" xfId="27369"/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3" fillId="0" borderId="0" xfId="27369" applyFont="1" applyFill="1" applyBorder="1"/>
    <xf numFmtId="0" fontId="47" fillId="0" borderId="0" xfId="27369" applyFill="1" applyBorder="1"/>
    <xf numFmtId="166" fontId="3" fillId="0" borderId="0" xfId="27369" applyNumberFormat="1" applyFont="1" applyFill="1" applyBorder="1"/>
    <xf numFmtId="166" fontId="47" fillId="0" borderId="0" xfId="27369" applyNumberFormat="1" applyFill="1" applyBorder="1"/>
  </cellXfs>
  <cellStyles count="27370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28" xfId="27369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activeCell="B14" sqref="B14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67" customFormat="1" ht="18.75" x14ac:dyDescent="0.3">
      <c r="A1" s="67" t="s">
        <v>54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</f>
        <v>226789.30134501331</v>
      </c>
      <c r="C3" t="s">
        <v>8</v>
      </c>
    </row>
    <row r="4" spans="1:3" s="22" customFormat="1" x14ac:dyDescent="0.25">
      <c r="A4" s="2" t="s">
        <v>9</v>
      </c>
      <c r="B4" s="37">
        <f>SUM(B3:B3)</f>
        <v>226789.30134501331</v>
      </c>
      <c r="C4" s="44" t="s">
        <v>8</v>
      </c>
    </row>
    <row r="5" spans="1:3" x14ac:dyDescent="0.25">
      <c r="A5" s="36" t="s">
        <v>0</v>
      </c>
      <c r="B5" s="30">
        <f>Investeringer!D3</f>
        <v>159424.09325213236</v>
      </c>
      <c r="C5" s="19" t="s">
        <v>8</v>
      </c>
    </row>
    <row r="6" spans="1:3" x14ac:dyDescent="0.25">
      <c r="A6" s="3" t="s">
        <v>1</v>
      </c>
      <c r="B6" s="28">
        <f>Investeringer!E3</f>
        <v>7844.1958969189627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0</v>
      </c>
      <c r="C7" t="s">
        <v>8</v>
      </c>
    </row>
    <row r="8" spans="1:3" s="18" customFormat="1" x14ac:dyDescent="0.25">
      <c r="A8" s="2" t="s">
        <v>38</v>
      </c>
      <c r="B8" s="37">
        <f>SUM(B5:B7)</f>
        <v>167268.28914905133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</f>
        <v>128507</v>
      </c>
      <c r="C9" t="s">
        <v>8</v>
      </c>
    </row>
    <row r="10" spans="1:3" s="18" customFormat="1" x14ac:dyDescent="0.25">
      <c r="A10" s="2" t="s">
        <v>47</v>
      </c>
      <c r="B10" s="37">
        <f>SUM(B9:B9)</f>
        <v>128507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55</v>
      </c>
      <c r="B12" s="29">
        <f>SUM(B4,B8,B10)</f>
        <v>522564.59049406461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56</v>
      </c>
      <c r="B14" s="29">
        <f>B12*Pristalsregulering!C9*Pristalsregulering!C10</f>
        <v>538462.18110722268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>
      <selection activeCell="B2" sqref="B2"/>
    </sheetView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2" width="0" hidden="1" customWidth="1"/>
    <col min="13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50</v>
      </c>
      <c r="D1" s="9" t="s">
        <v>53</v>
      </c>
    </row>
    <row r="2" spans="1:4" s="19" customFormat="1" ht="15.75" thickTop="1" x14ac:dyDescent="0.25">
      <c r="A2" s="24">
        <v>2016</v>
      </c>
      <c r="B2" s="38">
        <v>274166</v>
      </c>
      <c r="C2" s="39">
        <f>B2</f>
        <v>274166</v>
      </c>
      <c r="D2" s="53">
        <f>AVERAGEIF(C2:C4,"&lt;&gt;0")</f>
        <v>226789.30134501331</v>
      </c>
    </row>
    <row r="3" spans="1:4" s="19" customFormat="1" x14ac:dyDescent="0.25">
      <c r="A3" s="24">
        <v>2015</v>
      </c>
      <c r="B3" s="38">
        <v>175867</v>
      </c>
      <c r="C3" s="39">
        <f>B3*Pristalsregulering!C8</f>
        <v>175198.70540000001</v>
      </c>
      <c r="D3" s="28"/>
    </row>
    <row r="4" spans="1:4" x14ac:dyDescent="0.25">
      <c r="A4" s="24">
        <v>2014</v>
      </c>
      <c r="B4" s="38">
        <v>231699</v>
      </c>
      <c r="C4" s="39">
        <f>B4*Pristalsregulering!C7*Pristalsregulering!C8</f>
        <v>231003.19863503997</v>
      </c>
    </row>
    <row r="5" spans="1:4" hidden="1" x14ac:dyDescent="0.25"/>
    <row r="6" spans="1:4" hidden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>
      <selection activeCell="B3" sqref="B3"/>
    </sheetView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4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2"/>
      <c r="B1" s="68" t="s">
        <v>45</v>
      </c>
      <c r="C1" s="69"/>
      <c r="D1" s="70" t="s">
        <v>46</v>
      </c>
      <c r="E1" s="70"/>
    </row>
    <row r="2" spans="1:5" s="18" customFormat="1" ht="15.75" thickTop="1" x14ac:dyDescent="0.25">
      <c r="A2" s="50" t="s">
        <v>10</v>
      </c>
      <c r="B2" s="58" t="s">
        <v>44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1">
        <v>2016</v>
      </c>
      <c r="B3" s="35">
        <v>146994</v>
      </c>
      <c r="C3" s="31">
        <v>7366.0666666666675</v>
      </c>
      <c r="D3" s="28">
        <f>B3*Pristalsregulering!C2*Pristalsregulering!C3*Pristalsregulering!C4*Pristalsregulering!C5*Pristalsregulering!C6*Pristalsregulering!C7*Pristalsregulering!C8</f>
        <v>159424.09325213236</v>
      </c>
      <c r="E3" s="28">
        <v>7844.1958969189627</v>
      </c>
    </row>
    <row r="4" spans="1:5" s="18" customFormat="1" hidden="1" x14ac:dyDescent="0.25">
      <c r="A4" s="19"/>
      <c r="B4" s="19"/>
      <c r="C4" s="54"/>
    </row>
    <row r="5" spans="1:5" s="22" customFormat="1" hidden="1" x14ac:dyDescent="0.25">
      <c r="A5" s="4"/>
      <c r="B5" s="4"/>
      <c r="C5" s="55"/>
    </row>
    <row r="6" spans="1:5" hidden="1" x14ac:dyDescent="0.25">
      <c r="A6" s="21"/>
      <c r="B6" s="49"/>
      <c r="C6" s="56"/>
    </row>
    <row r="7" spans="1:5" hidden="1" x14ac:dyDescent="0.25">
      <c r="A7" s="21"/>
      <c r="B7" s="21"/>
      <c r="C7" s="57"/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>
      <selection activeCell="F4" sqref="F4"/>
    </sheetView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71" t="s">
        <v>31</v>
      </c>
      <c r="C1" s="72"/>
      <c r="D1" s="72"/>
      <c r="E1" s="72"/>
      <c r="F1" s="68" t="s">
        <v>41</v>
      </c>
      <c r="G1" s="73"/>
      <c r="H1" s="73"/>
      <c r="I1" s="73"/>
      <c r="J1" s="74" t="s">
        <v>20</v>
      </c>
      <c r="K1" s="70"/>
      <c r="L1" s="75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48</v>
      </c>
      <c r="M2" s="4" t="s">
        <v>19</v>
      </c>
      <c r="N2" s="27"/>
    </row>
    <row r="3" spans="1:14" x14ac:dyDescent="0.25">
      <c r="A3" s="24">
        <v>2016</v>
      </c>
      <c r="B3" s="35">
        <v>0</v>
      </c>
      <c r="C3" s="30">
        <v>0</v>
      </c>
      <c r="D3" s="30">
        <v>0</v>
      </c>
      <c r="E3" s="33">
        <v>0</v>
      </c>
      <c r="F3" s="30">
        <f>B3</f>
        <v>0</v>
      </c>
      <c r="G3" s="30">
        <f t="shared" ref="G3:I3" si="0">C3</f>
        <v>0</v>
      </c>
      <c r="H3" s="30">
        <f t="shared" si="0"/>
        <v>0</v>
      </c>
      <c r="I3" s="33">
        <f t="shared" si="0"/>
        <v>0</v>
      </c>
      <c r="J3" s="32">
        <f>AVERAGE(F3:F5)</f>
        <v>0</v>
      </c>
      <c r="K3" s="32">
        <f>G3</f>
        <v>0</v>
      </c>
      <c r="L3" s="33">
        <f>AVERAGE(H3:H5)+AVERAGE(I3:I5)</f>
        <v>0</v>
      </c>
      <c r="M3" s="34">
        <f>SUM(J3:L3)</f>
        <v>0</v>
      </c>
      <c r="N3" s="19"/>
    </row>
    <row r="4" spans="1:14" x14ac:dyDescent="0.25">
      <c r="A4" s="24">
        <v>2015</v>
      </c>
      <c r="B4" s="35">
        <v>0</v>
      </c>
      <c r="C4" s="30">
        <v>0</v>
      </c>
      <c r="D4" s="30">
        <v>0</v>
      </c>
      <c r="E4" s="31">
        <v>0</v>
      </c>
      <c r="F4" s="30">
        <f>B4*Pristalsregulering!$C$8</f>
        <v>0</v>
      </c>
      <c r="G4" s="30">
        <f>C4*Pristalsregulering!$C$8</f>
        <v>0</v>
      </c>
      <c r="H4" s="30">
        <f>D4*Pristalsregulering!$C$8</f>
        <v>0</v>
      </c>
      <c r="I4" s="31">
        <f>E4*Pristalsregulering!$C$8</f>
        <v>0</v>
      </c>
      <c r="J4" s="30"/>
      <c r="L4" s="31"/>
      <c r="M4" s="28"/>
    </row>
    <row r="5" spans="1:14" x14ac:dyDescent="0.25">
      <c r="A5" s="24">
        <v>2014</v>
      </c>
      <c r="B5" s="35">
        <v>0</v>
      </c>
      <c r="C5" s="30">
        <v>0</v>
      </c>
      <c r="D5" s="30">
        <v>0</v>
      </c>
      <c r="E5" s="31">
        <v>0</v>
      </c>
      <c r="F5" s="30">
        <f>B5*Pristalsregulering!$C$7*Pristalsregulering!$C$8</f>
        <v>0</v>
      </c>
      <c r="G5" s="30">
        <f>C5*Pristalsregulering!$C$7*Pristalsregulering!$C$8</f>
        <v>0</v>
      </c>
      <c r="H5" s="30">
        <f>D5*Pristalsregulering!$C$7*Pristalsregulering!$C$8</f>
        <v>0</v>
      </c>
      <c r="I5" s="31">
        <f>E5*Pristalsregulering!$C$7*Pristalsregulering!$C$8</f>
        <v>0</v>
      </c>
      <c r="J5" s="28"/>
      <c r="L5" s="31"/>
      <c r="M5" s="28"/>
    </row>
  </sheetData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>
      <selection activeCell="G2" sqref="G2"/>
    </sheetView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42</v>
      </c>
      <c r="L1" s="48" t="s">
        <v>30</v>
      </c>
      <c r="M1" s="12" t="s">
        <v>19</v>
      </c>
    </row>
    <row r="2" spans="1:13" ht="15.75" thickTop="1" x14ac:dyDescent="0.25">
      <c r="A2" s="26">
        <v>2016</v>
      </c>
      <c r="B2" s="32"/>
      <c r="C2" s="32"/>
      <c r="D2" s="32"/>
      <c r="E2" s="32"/>
      <c r="F2" s="32"/>
      <c r="G2" s="32">
        <v>128507</v>
      </c>
      <c r="H2" s="32"/>
      <c r="I2" s="32"/>
      <c r="J2" s="32"/>
      <c r="K2" s="32"/>
      <c r="L2" s="33"/>
      <c r="M2" s="34">
        <f>SUM(B2:L2)</f>
        <v>128507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18"/>
  <sheetViews>
    <sheetView workbookViewId="0">
      <selection activeCell="H8" sqref="H8"/>
    </sheetView>
  </sheetViews>
  <sheetFormatPr defaultColWidth="8.85546875" defaultRowHeight="15" x14ac:dyDescent="0.25"/>
  <cols>
    <col min="1" max="1" width="51.5703125" bestFit="1" customWidth="1"/>
    <col min="2" max="2" width="7.42578125" customWidth="1"/>
    <col min="3" max="3" width="11.140625" customWidth="1"/>
    <col min="4" max="4" width="11.7109375" customWidth="1"/>
    <col min="5" max="5" width="10.85546875" customWidth="1"/>
    <col min="6" max="6" width="11.140625" customWidth="1"/>
    <col min="7" max="7" width="12.140625" customWidth="1"/>
    <col min="8" max="8" width="10.85546875" customWidth="1"/>
    <col min="9" max="9" width="12.7109375" customWidth="1"/>
    <col min="10" max="10" width="11.5703125" customWidth="1"/>
    <col min="11" max="11" width="13.7109375" customWidth="1"/>
    <col min="12" max="12" width="11" customWidth="1"/>
    <col min="13" max="13" width="10.140625" customWidth="1"/>
    <col min="14" max="14" width="10.42578125" customWidth="1"/>
    <col min="15" max="15" width="12.7109375" customWidth="1"/>
    <col min="16" max="28" width="7.42578125" bestFit="1" customWidth="1"/>
    <col min="29" max="91" width="6.7109375" bestFit="1" customWidth="1"/>
  </cols>
  <sheetData>
    <row r="1" spans="1:92" x14ac:dyDescent="0.25">
      <c r="A1" s="77"/>
      <c r="B1" s="77">
        <v>2010</v>
      </c>
      <c r="C1" s="77">
        <v>2011</v>
      </c>
      <c r="D1" s="77">
        <v>2012</v>
      </c>
      <c r="E1" s="77">
        <v>2013</v>
      </c>
      <c r="F1" s="77">
        <v>2014</v>
      </c>
      <c r="G1" s="77">
        <v>2015</v>
      </c>
      <c r="H1" s="77">
        <v>2016</v>
      </c>
      <c r="I1" s="77">
        <v>2017</v>
      </c>
      <c r="J1" s="77">
        <v>2018</v>
      </c>
      <c r="K1" s="77">
        <v>2019</v>
      </c>
      <c r="L1" s="77">
        <v>2020</v>
      </c>
      <c r="M1" s="77">
        <v>2021</v>
      </c>
      <c r="N1" s="77">
        <v>2022</v>
      </c>
      <c r="O1" s="77">
        <v>2023</v>
      </c>
      <c r="P1" s="77">
        <v>2024</v>
      </c>
      <c r="Q1" s="77">
        <v>2025</v>
      </c>
      <c r="R1" s="77">
        <v>2026</v>
      </c>
      <c r="S1" s="77">
        <v>2027</v>
      </c>
      <c r="T1" s="77">
        <v>2028</v>
      </c>
      <c r="U1" s="77">
        <v>2029</v>
      </c>
      <c r="V1" s="77">
        <v>2030</v>
      </c>
      <c r="W1" s="77">
        <v>2031</v>
      </c>
      <c r="X1" s="77">
        <v>2032</v>
      </c>
      <c r="Y1" s="77">
        <v>2033</v>
      </c>
      <c r="Z1" s="77">
        <v>2034</v>
      </c>
      <c r="AA1" s="77">
        <v>2035</v>
      </c>
      <c r="AB1" s="77">
        <v>2036</v>
      </c>
      <c r="AC1" s="77">
        <v>2037</v>
      </c>
      <c r="AD1" s="77">
        <v>2038</v>
      </c>
      <c r="AE1" s="77">
        <v>2039</v>
      </c>
      <c r="AF1" s="77">
        <v>2040</v>
      </c>
      <c r="AG1" s="77">
        <v>2041</v>
      </c>
      <c r="AH1" s="77">
        <v>2042</v>
      </c>
      <c r="AI1" s="77">
        <v>2043</v>
      </c>
      <c r="AJ1" s="77">
        <v>2044</v>
      </c>
      <c r="AK1" s="77">
        <v>2045</v>
      </c>
      <c r="AL1" s="77">
        <v>2046</v>
      </c>
      <c r="AM1" s="77">
        <v>2047</v>
      </c>
      <c r="AN1" s="77">
        <v>2048</v>
      </c>
      <c r="AO1" s="77">
        <v>2049</v>
      </c>
      <c r="AP1" s="77">
        <v>2050</v>
      </c>
      <c r="AQ1" s="77">
        <v>2051</v>
      </c>
      <c r="AR1" s="77">
        <v>2052</v>
      </c>
      <c r="AS1" s="77">
        <v>2053</v>
      </c>
      <c r="AT1" s="77">
        <v>2054</v>
      </c>
      <c r="AU1" s="77">
        <v>2055</v>
      </c>
      <c r="AV1" s="77">
        <v>2056</v>
      </c>
      <c r="AW1" s="77">
        <v>2057</v>
      </c>
      <c r="AX1" s="77">
        <v>2058</v>
      </c>
      <c r="AY1" s="77">
        <v>2059</v>
      </c>
      <c r="AZ1" s="77">
        <v>2060</v>
      </c>
      <c r="BA1" s="77">
        <v>2061</v>
      </c>
      <c r="BB1" s="77">
        <v>2062</v>
      </c>
      <c r="BC1" s="77">
        <v>2063</v>
      </c>
      <c r="BD1" s="77">
        <v>2064</v>
      </c>
      <c r="BE1" s="77">
        <v>2065</v>
      </c>
      <c r="BF1" s="77">
        <v>2066</v>
      </c>
      <c r="BG1" s="77">
        <v>2067</v>
      </c>
      <c r="BH1" s="77">
        <v>2068</v>
      </c>
      <c r="BI1" s="77">
        <v>2069</v>
      </c>
      <c r="BJ1" s="77">
        <v>2070</v>
      </c>
      <c r="BK1" s="77">
        <v>2071</v>
      </c>
      <c r="BL1" s="77">
        <v>2072</v>
      </c>
      <c r="BM1" s="77">
        <v>2073</v>
      </c>
      <c r="BN1" s="77">
        <v>2074</v>
      </c>
      <c r="BO1" s="77">
        <v>2075</v>
      </c>
      <c r="BP1" s="77">
        <v>2076</v>
      </c>
      <c r="BQ1" s="77">
        <v>2077</v>
      </c>
      <c r="BR1" s="77">
        <v>2078</v>
      </c>
      <c r="BS1" s="77">
        <v>2079</v>
      </c>
      <c r="BT1" s="77">
        <v>2080</v>
      </c>
      <c r="BU1" s="77">
        <v>2081</v>
      </c>
      <c r="BV1" s="77">
        <v>2082</v>
      </c>
      <c r="BW1" s="77">
        <v>2083</v>
      </c>
      <c r="BX1" s="77">
        <v>2084</v>
      </c>
      <c r="BY1" s="77">
        <v>2085</v>
      </c>
      <c r="BZ1" s="77">
        <v>2086</v>
      </c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7"/>
    </row>
    <row r="2" spans="1:92" x14ac:dyDescent="0.25">
      <c r="A2" s="78"/>
      <c r="B2" s="79"/>
      <c r="C2" s="79">
        <v>6626.5466666666671</v>
      </c>
      <c r="D2" s="79">
        <v>7366.0666666666675</v>
      </c>
      <c r="E2" s="79">
        <v>7366.0666666666675</v>
      </c>
      <c r="F2" s="79">
        <v>7366.0666666666675</v>
      </c>
      <c r="G2" s="79">
        <v>7366.0666666666675</v>
      </c>
      <c r="H2" s="79">
        <v>7366.0666666666675</v>
      </c>
      <c r="I2" s="79">
        <v>7366.0666666666675</v>
      </c>
      <c r="J2" s="79">
        <v>7366.0666666666675</v>
      </c>
      <c r="K2" s="79">
        <v>7366.0666666666675</v>
      </c>
      <c r="L2" s="79">
        <v>7366.0666666666675</v>
      </c>
      <c r="M2" s="79">
        <v>1366.0666666666666</v>
      </c>
      <c r="N2" s="79">
        <v>1366.0666666666666</v>
      </c>
      <c r="O2" s="79">
        <v>1366.0666666666666</v>
      </c>
      <c r="P2" s="79">
        <v>1366.0666666666666</v>
      </c>
      <c r="Q2" s="79">
        <v>1366.0666666666666</v>
      </c>
      <c r="R2" s="79">
        <v>1366.0666666666666</v>
      </c>
      <c r="S2" s="79">
        <v>1366.0666666666666</v>
      </c>
      <c r="T2" s="79">
        <v>1366.0666666666666</v>
      </c>
      <c r="U2" s="79">
        <v>1366.0666666666666</v>
      </c>
      <c r="V2" s="79">
        <v>1366.0666666666666</v>
      </c>
      <c r="W2" s="79">
        <v>1366.0666666666666</v>
      </c>
      <c r="X2" s="79">
        <v>1366.0666666666666</v>
      </c>
      <c r="Y2" s="79">
        <v>1366.0666666666666</v>
      </c>
      <c r="Z2" s="79">
        <v>1366.0666666666666</v>
      </c>
      <c r="AA2" s="79">
        <v>1366.0666666666666</v>
      </c>
      <c r="AB2" s="79">
        <v>1366.0666666666666</v>
      </c>
      <c r="AC2" s="79">
        <v>1366.0666666666666</v>
      </c>
      <c r="AD2" s="79">
        <v>1366.0666666666666</v>
      </c>
      <c r="AE2" s="79">
        <v>1366.0666666666666</v>
      </c>
      <c r="AF2" s="79">
        <v>1366.0666666666666</v>
      </c>
      <c r="AG2" s="79">
        <v>1366.0666666666666</v>
      </c>
      <c r="AH2" s="79">
        <v>1366.0666666666666</v>
      </c>
      <c r="AI2" s="79">
        <v>1366.0666666666666</v>
      </c>
      <c r="AJ2" s="79">
        <v>1366.0666666666666</v>
      </c>
      <c r="AK2" s="79">
        <v>1366.0666666666666</v>
      </c>
      <c r="AL2" s="79">
        <v>1366.0666666666666</v>
      </c>
      <c r="AM2" s="79">
        <v>1366.0666666666666</v>
      </c>
      <c r="AN2" s="79">
        <v>1366.0666666666666</v>
      </c>
      <c r="AO2" s="79">
        <v>1366.0666666666666</v>
      </c>
      <c r="AP2" s="79">
        <v>1366.0666666666666</v>
      </c>
      <c r="AQ2" s="79">
        <v>1366.0666666666666</v>
      </c>
      <c r="AR2" s="79">
        <v>1366.0666666666666</v>
      </c>
      <c r="AS2" s="79">
        <v>1366.0666666666666</v>
      </c>
      <c r="AT2" s="79">
        <v>1366.0666666666666</v>
      </c>
      <c r="AU2" s="79">
        <v>1366.0666666666666</v>
      </c>
      <c r="AV2" s="79">
        <v>1366.0666666666666</v>
      </c>
      <c r="AW2" s="79">
        <v>1366.0666666666666</v>
      </c>
      <c r="AX2" s="79">
        <v>1366.0666666666666</v>
      </c>
      <c r="AY2" s="79">
        <v>1366.0666666666666</v>
      </c>
      <c r="AZ2" s="79">
        <v>1366.0666666666666</v>
      </c>
      <c r="BA2" s="79">
        <v>1366.0666666666666</v>
      </c>
      <c r="BB2" s="79">
        <v>1366.0666666666666</v>
      </c>
      <c r="BC2" s="79">
        <v>1366.0666666666666</v>
      </c>
      <c r="BD2" s="79">
        <v>1366.0666666666666</v>
      </c>
      <c r="BE2" s="79">
        <v>1366.0666666666666</v>
      </c>
      <c r="BF2" s="79">
        <v>1366.0666666666666</v>
      </c>
      <c r="BG2" s="79">
        <v>1366.0666666666666</v>
      </c>
      <c r="BH2" s="79">
        <v>1366.0666666666666</v>
      </c>
      <c r="BI2" s="79">
        <v>1366.0666666666666</v>
      </c>
      <c r="BJ2" s="79">
        <v>1366.0666666666666</v>
      </c>
      <c r="BK2" s="79">
        <v>1366.0666666666666</v>
      </c>
      <c r="BL2" s="79">
        <v>1366.0666666666666</v>
      </c>
      <c r="BM2" s="79">
        <v>1366.0666666666666</v>
      </c>
      <c r="BN2" s="79">
        <v>1366.0666666666666</v>
      </c>
      <c r="BO2" s="79">
        <v>1366.0666666666666</v>
      </c>
      <c r="BP2" s="79">
        <v>1366.0666666666666</v>
      </c>
      <c r="BQ2" s="79">
        <v>1366.0666666666666</v>
      </c>
      <c r="BR2" s="79">
        <v>1366.0666666666666</v>
      </c>
      <c r="BS2" s="79">
        <v>1366.0666666666666</v>
      </c>
      <c r="BT2" s="79">
        <v>1366.0666666666666</v>
      </c>
      <c r="BU2" s="79">
        <v>1366.0666666666666</v>
      </c>
      <c r="BV2" s="79">
        <v>1366.0666666666666</v>
      </c>
      <c r="BW2" s="79">
        <v>1366.0666666666666</v>
      </c>
      <c r="BX2" s="79">
        <v>1366.0666666666666</v>
      </c>
      <c r="BY2" s="79">
        <v>1366.0666666666666</v>
      </c>
      <c r="BZ2" s="79">
        <v>739.52</v>
      </c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7"/>
    </row>
    <row r="3" spans="1:92" x14ac:dyDescent="0.25">
      <c r="A3" s="80">
        <v>2011</v>
      </c>
      <c r="B3" s="81"/>
      <c r="C3" s="81">
        <v>6626.5466666666671</v>
      </c>
      <c r="D3" s="81">
        <v>6626.5466666666671</v>
      </c>
      <c r="E3" s="81">
        <v>6626.5466666666671</v>
      </c>
      <c r="F3" s="81">
        <v>6626.5466666666671</v>
      </c>
      <c r="G3" s="81">
        <v>6626.5466666666671</v>
      </c>
      <c r="H3" s="81">
        <v>6626.5466666666671</v>
      </c>
      <c r="I3" s="81">
        <v>6626.5466666666671</v>
      </c>
      <c r="J3" s="81">
        <v>6626.5466666666671</v>
      </c>
      <c r="K3" s="81">
        <v>6626.5466666666671</v>
      </c>
      <c r="L3" s="81">
        <v>6626.5466666666671</v>
      </c>
      <c r="M3" s="81">
        <v>626.54666666666662</v>
      </c>
      <c r="N3" s="81">
        <v>626.54666666666662</v>
      </c>
      <c r="O3" s="81">
        <v>626.54666666666662</v>
      </c>
      <c r="P3" s="81">
        <v>626.54666666666662</v>
      </c>
      <c r="Q3" s="81">
        <v>626.54666666666662</v>
      </c>
      <c r="R3" s="81">
        <v>626.54666666666662</v>
      </c>
      <c r="S3" s="81">
        <v>626.54666666666662</v>
      </c>
      <c r="T3" s="81">
        <v>626.54666666666662</v>
      </c>
      <c r="U3" s="81">
        <v>626.54666666666662</v>
      </c>
      <c r="V3" s="81">
        <v>626.54666666666662</v>
      </c>
      <c r="W3" s="81">
        <v>626.54666666666662</v>
      </c>
      <c r="X3" s="81">
        <v>626.54666666666662</v>
      </c>
      <c r="Y3" s="81">
        <v>626.54666666666662</v>
      </c>
      <c r="Z3" s="81">
        <v>626.54666666666662</v>
      </c>
      <c r="AA3" s="81">
        <v>626.54666666666662</v>
      </c>
      <c r="AB3" s="81">
        <v>626.54666666666662</v>
      </c>
      <c r="AC3" s="81">
        <v>626.54666666666662</v>
      </c>
      <c r="AD3" s="81">
        <v>626.54666666666662</v>
      </c>
      <c r="AE3" s="81">
        <v>626.54666666666662</v>
      </c>
      <c r="AF3" s="81">
        <v>626.54666666666662</v>
      </c>
      <c r="AG3" s="81">
        <v>626.54666666666662</v>
      </c>
      <c r="AH3" s="81">
        <v>626.54666666666662</v>
      </c>
      <c r="AI3" s="81">
        <v>626.54666666666662</v>
      </c>
      <c r="AJ3" s="81">
        <v>626.54666666666662</v>
      </c>
      <c r="AK3" s="81">
        <v>626.54666666666662</v>
      </c>
      <c r="AL3" s="81">
        <v>626.54666666666662</v>
      </c>
      <c r="AM3" s="81">
        <v>626.54666666666662</v>
      </c>
      <c r="AN3" s="81">
        <v>626.54666666666662</v>
      </c>
      <c r="AO3" s="81">
        <v>626.54666666666662</v>
      </c>
      <c r="AP3" s="81">
        <v>626.54666666666662</v>
      </c>
      <c r="AQ3" s="81">
        <v>626.54666666666662</v>
      </c>
      <c r="AR3" s="81">
        <v>626.54666666666662</v>
      </c>
      <c r="AS3" s="81">
        <v>626.54666666666662</v>
      </c>
      <c r="AT3" s="81">
        <v>626.54666666666662</v>
      </c>
      <c r="AU3" s="81">
        <v>626.54666666666662</v>
      </c>
      <c r="AV3" s="81">
        <v>626.54666666666662</v>
      </c>
      <c r="AW3" s="81">
        <v>626.54666666666662</v>
      </c>
      <c r="AX3" s="81">
        <v>626.54666666666662</v>
      </c>
      <c r="AY3" s="81">
        <v>626.54666666666662</v>
      </c>
      <c r="AZ3" s="81">
        <v>626.54666666666662</v>
      </c>
      <c r="BA3" s="81">
        <v>626.54666666666662</v>
      </c>
      <c r="BB3" s="81">
        <v>626.54666666666662</v>
      </c>
      <c r="BC3" s="81">
        <v>626.54666666666662</v>
      </c>
      <c r="BD3" s="81">
        <v>626.54666666666662</v>
      </c>
      <c r="BE3" s="81">
        <v>626.54666666666662</v>
      </c>
      <c r="BF3" s="81">
        <v>626.54666666666662</v>
      </c>
      <c r="BG3" s="81">
        <v>626.54666666666662</v>
      </c>
      <c r="BH3" s="81">
        <v>626.54666666666662</v>
      </c>
      <c r="BI3" s="81">
        <v>626.54666666666662</v>
      </c>
      <c r="BJ3" s="81">
        <v>626.54666666666662</v>
      </c>
      <c r="BK3" s="81">
        <v>626.54666666666662</v>
      </c>
      <c r="BL3" s="81">
        <v>626.54666666666662</v>
      </c>
      <c r="BM3" s="81">
        <v>626.54666666666662</v>
      </c>
      <c r="BN3" s="81">
        <v>626.54666666666662</v>
      </c>
      <c r="BO3" s="81">
        <v>626.54666666666662</v>
      </c>
      <c r="BP3" s="81">
        <v>626.54666666666662</v>
      </c>
      <c r="BQ3" s="81">
        <v>626.54666666666662</v>
      </c>
      <c r="BR3" s="81">
        <v>626.54666666666662</v>
      </c>
      <c r="BS3" s="81">
        <v>626.54666666666662</v>
      </c>
      <c r="BT3" s="81">
        <v>626.54666666666662</v>
      </c>
      <c r="BU3" s="81">
        <v>626.54666666666662</v>
      </c>
      <c r="BV3" s="81">
        <v>626.54666666666662</v>
      </c>
      <c r="BW3" s="81">
        <v>626.54666666666662</v>
      </c>
      <c r="BX3" s="81">
        <v>626.54666666666662</v>
      </c>
      <c r="BY3" s="81">
        <v>626.54666666666662</v>
      </c>
      <c r="BZ3" s="81"/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7"/>
    </row>
    <row r="4" spans="1:92" x14ac:dyDescent="0.25">
      <c r="A4" s="82" t="s">
        <v>57</v>
      </c>
      <c r="B4" s="83"/>
      <c r="C4" s="83">
        <v>6000</v>
      </c>
      <c r="D4" s="83">
        <v>6000</v>
      </c>
      <c r="E4" s="83">
        <v>6000</v>
      </c>
      <c r="F4" s="83">
        <v>6000</v>
      </c>
      <c r="G4" s="83">
        <v>6000</v>
      </c>
      <c r="H4" s="83">
        <v>6000</v>
      </c>
      <c r="I4" s="83">
        <v>6000</v>
      </c>
      <c r="J4" s="83">
        <v>6000</v>
      </c>
      <c r="K4" s="83">
        <v>6000</v>
      </c>
      <c r="L4" s="83">
        <v>6000</v>
      </c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7"/>
    </row>
    <row r="5" spans="1:92" x14ac:dyDescent="0.25">
      <c r="A5" s="82" t="s">
        <v>51</v>
      </c>
      <c r="B5" s="83"/>
      <c r="C5" s="83">
        <v>626.54666666666662</v>
      </c>
      <c r="D5" s="83">
        <v>626.54666666666662</v>
      </c>
      <c r="E5" s="83">
        <v>626.54666666666662</v>
      </c>
      <c r="F5" s="83">
        <v>626.54666666666662</v>
      </c>
      <c r="G5" s="83">
        <v>626.54666666666662</v>
      </c>
      <c r="H5" s="83">
        <v>626.54666666666662</v>
      </c>
      <c r="I5" s="83">
        <v>626.54666666666662</v>
      </c>
      <c r="J5" s="83">
        <v>626.54666666666662</v>
      </c>
      <c r="K5" s="83">
        <v>626.54666666666662</v>
      </c>
      <c r="L5" s="83">
        <v>626.54666666666662</v>
      </c>
      <c r="M5" s="83">
        <v>626.54666666666662</v>
      </c>
      <c r="N5" s="83">
        <v>626.54666666666662</v>
      </c>
      <c r="O5" s="83">
        <v>626.54666666666662</v>
      </c>
      <c r="P5" s="83">
        <v>626.54666666666662</v>
      </c>
      <c r="Q5" s="83">
        <v>626.54666666666662</v>
      </c>
      <c r="R5" s="83">
        <v>626.54666666666662</v>
      </c>
      <c r="S5" s="83">
        <v>626.54666666666662</v>
      </c>
      <c r="T5" s="83">
        <v>626.54666666666662</v>
      </c>
      <c r="U5" s="83">
        <v>626.54666666666662</v>
      </c>
      <c r="V5" s="83">
        <v>626.54666666666662</v>
      </c>
      <c r="W5" s="83">
        <v>626.54666666666662</v>
      </c>
      <c r="X5" s="83">
        <v>626.54666666666662</v>
      </c>
      <c r="Y5" s="83">
        <v>626.54666666666662</v>
      </c>
      <c r="Z5" s="83">
        <v>626.54666666666662</v>
      </c>
      <c r="AA5" s="83">
        <v>626.54666666666662</v>
      </c>
      <c r="AB5" s="83">
        <v>626.54666666666662</v>
      </c>
      <c r="AC5" s="83">
        <v>626.54666666666662</v>
      </c>
      <c r="AD5" s="83">
        <v>626.54666666666662</v>
      </c>
      <c r="AE5" s="83">
        <v>626.54666666666662</v>
      </c>
      <c r="AF5" s="83">
        <v>626.54666666666662</v>
      </c>
      <c r="AG5" s="83">
        <v>626.54666666666662</v>
      </c>
      <c r="AH5" s="83">
        <v>626.54666666666662</v>
      </c>
      <c r="AI5" s="83">
        <v>626.54666666666662</v>
      </c>
      <c r="AJ5" s="83">
        <v>626.54666666666662</v>
      </c>
      <c r="AK5" s="83">
        <v>626.54666666666662</v>
      </c>
      <c r="AL5" s="83">
        <v>626.54666666666662</v>
      </c>
      <c r="AM5" s="83">
        <v>626.54666666666662</v>
      </c>
      <c r="AN5" s="83">
        <v>626.54666666666662</v>
      </c>
      <c r="AO5" s="83">
        <v>626.54666666666662</v>
      </c>
      <c r="AP5" s="83">
        <v>626.54666666666662</v>
      </c>
      <c r="AQ5" s="83">
        <v>626.54666666666662</v>
      </c>
      <c r="AR5" s="83">
        <v>626.54666666666662</v>
      </c>
      <c r="AS5" s="83">
        <v>626.54666666666662</v>
      </c>
      <c r="AT5" s="83">
        <v>626.54666666666662</v>
      </c>
      <c r="AU5" s="83">
        <v>626.54666666666662</v>
      </c>
      <c r="AV5" s="83">
        <v>626.54666666666662</v>
      </c>
      <c r="AW5" s="83">
        <v>626.54666666666662</v>
      </c>
      <c r="AX5" s="83">
        <v>626.54666666666662</v>
      </c>
      <c r="AY5" s="83">
        <v>626.54666666666662</v>
      </c>
      <c r="AZ5" s="83">
        <v>626.54666666666662</v>
      </c>
      <c r="BA5" s="83">
        <v>626.54666666666662</v>
      </c>
      <c r="BB5" s="83">
        <v>626.54666666666662</v>
      </c>
      <c r="BC5" s="83">
        <v>626.54666666666662</v>
      </c>
      <c r="BD5" s="83">
        <v>626.54666666666662</v>
      </c>
      <c r="BE5" s="83">
        <v>626.54666666666662</v>
      </c>
      <c r="BF5" s="83">
        <v>626.54666666666662</v>
      </c>
      <c r="BG5" s="83">
        <v>626.54666666666662</v>
      </c>
      <c r="BH5" s="83">
        <v>626.54666666666662</v>
      </c>
      <c r="BI5" s="83">
        <v>626.54666666666662</v>
      </c>
      <c r="BJ5" s="83">
        <v>626.54666666666662</v>
      </c>
      <c r="BK5" s="83">
        <v>626.54666666666662</v>
      </c>
      <c r="BL5" s="83">
        <v>626.54666666666662</v>
      </c>
      <c r="BM5" s="83">
        <v>626.54666666666662</v>
      </c>
      <c r="BN5" s="83">
        <v>626.54666666666662</v>
      </c>
      <c r="BO5" s="83">
        <v>626.54666666666662</v>
      </c>
      <c r="BP5" s="83">
        <v>626.54666666666662</v>
      </c>
      <c r="BQ5" s="83">
        <v>626.54666666666662</v>
      </c>
      <c r="BR5" s="83">
        <v>626.54666666666662</v>
      </c>
      <c r="BS5" s="83">
        <v>626.54666666666662</v>
      </c>
      <c r="BT5" s="83">
        <v>626.54666666666662</v>
      </c>
      <c r="BU5" s="83">
        <v>626.54666666666662</v>
      </c>
      <c r="BV5" s="83">
        <v>626.54666666666662</v>
      </c>
      <c r="BW5" s="83">
        <v>626.54666666666662</v>
      </c>
      <c r="BX5" s="83">
        <v>626.54666666666662</v>
      </c>
      <c r="BY5" s="83">
        <v>626.54666666666662</v>
      </c>
      <c r="BZ5" s="83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7"/>
    </row>
    <row r="6" spans="1:92" x14ac:dyDescent="0.25">
      <c r="A6" s="80">
        <v>2012</v>
      </c>
      <c r="B6" s="81"/>
      <c r="C6" s="81"/>
      <c r="D6" s="81">
        <v>739.52</v>
      </c>
      <c r="E6" s="81">
        <v>739.52</v>
      </c>
      <c r="F6" s="81">
        <v>739.52</v>
      </c>
      <c r="G6" s="81">
        <v>739.52</v>
      </c>
      <c r="H6" s="81">
        <v>739.52</v>
      </c>
      <c r="I6" s="81">
        <v>739.52</v>
      </c>
      <c r="J6" s="81">
        <v>739.52</v>
      </c>
      <c r="K6" s="81">
        <v>739.52</v>
      </c>
      <c r="L6" s="81">
        <v>739.52</v>
      </c>
      <c r="M6" s="81">
        <v>739.52</v>
      </c>
      <c r="N6" s="81">
        <v>739.52</v>
      </c>
      <c r="O6" s="81">
        <v>739.52</v>
      </c>
      <c r="P6" s="81">
        <v>739.52</v>
      </c>
      <c r="Q6" s="81">
        <v>739.52</v>
      </c>
      <c r="R6" s="81">
        <v>739.52</v>
      </c>
      <c r="S6" s="81">
        <v>739.52</v>
      </c>
      <c r="T6" s="81">
        <v>739.52</v>
      </c>
      <c r="U6" s="81">
        <v>739.52</v>
      </c>
      <c r="V6" s="81">
        <v>739.52</v>
      </c>
      <c r="W6" s="81">
        <v>739.52</v>
      </c>
      <c r="X6" s="81">
        <v>739.52</v>
      </c>
      <c r="Y6" s="81">
        <v>739.52</v>
      </c>
      <c r="Z6" s="81">
        <v>739.52</v>
      </c>
      <c r="AA6" s="81">
        <v>739.52</v>
      </c>
      <c r="AB6" s="81">
        <v>739.52</v>
      </c>
      <c r="AC6" s="81">
        <v>739.52</v>
      </c>
      <c r="AD6" s="81">
        <v>739.52</v>
      </c>
      <c r="AE6" s="81">
        <v>739.52</v>
      </c>
      <c r="AF6" s="81">
        <v>739.52</v>
      </c>
      <c r="AG6" s="81">
        <v>739.52</v>
      </c>
      <c r="AH6" s="81">
        <v>739.52</v>
      </c>
      <c r="AI6" s="81">
        <v>739.52</v>
      </c>
      <c r="AJ6" s="81">
        <v>739.52</v>
      </c>
      <c r="AK6" s="81">
        <v>739.52</v>
      </c>
      <c r="AL6" s="81">
        <v>739.52</v>
      </c>
      <c r="AM6" s="81">
        <v>739.52</v>
      </c>
      <c r="AN6" s="81">
        <v>739.52</v>
      </c>
      <c r="AO6" s="81">
        <v>739.52</v>
      </c>
      <c r="AP6" s="81">
        <v>739.52</v>
      </c>
      <c r="AQ6" s="81">
        <v>739.52</v>
      </c>
      <c r="AR6" s="81">
        <v>739.52</v>
      </c>
      <c r="AS6" s="81">
        <v>739.52</v>
      </c>
      <c r="AT6" s="81">
        <v>739.52</v>
      </c>
      <c r="AU6" s="81">
        <v>739.52</v>
      </c>
      <c r="AV6" s="81">
        <v>739.52</v>
      </c>
      <c r="AW6" s="81">
        <v>739.52</v>
      </c>
      <c r="AX6" s="81">
        <v>739.52</v>
      </c>
      <c r="AY6" s="81">
        <v>739.52</v>
      </c>
      <c r="AZ6" s="81">
        <v>739.52</v>
      </c>
      <c r="BA6" s="81">
        <v>739.52</v>
      </c>
      <c r="BB6" s="81">
        <v>739.52</v>
      </c>
      <c r="BC6" s="81">
        <v>739.52</v>
      </c>
      <c r="BD6" s="81">
        <v>739.52</v>
      </c>
      <c r="BE6" s="81">
        <v>739.52</v>
      </c>
      <c r="BF6" s="81">
        <v>739.52</v>
      </c>
      <c r="BG6" s="81">
        <v>739.52</v>
      </c>
      <c r="BH6" s="81">
        <v>739.52</v>
      </c>
      <c r="BI6" s="81">
        <v>739.52</v>
      </c>
      <c r="BJ6" s="81">
        <v>739.52</v>
      </c>
      <c r="BK6" s="81">
        <v>739.52</v>
      </c>
      <c r="BL6" s="81">
        <v>739.52</v>
      </c>
      <c r="BM6" s="81">
        <v>739.52</v>
      </c>
      <c r="BN6" s="81">
        <v>739.52</v>
      </c>
      <c r="BO6" s="81">
        <v>739.52</v>
      </c>
      <c r="BP6" s="81">
        <v>739.52</v>
      </c>
      <c r="BQ6" s="81">
        <v>739.52</v>
      </c>
      <c r="BR6" s="81">
        <v>739.52</v>
      </c>
      <c r="BS6" s="81">
        <v>739.52</v>
      </c>
      <c r="BT6" s="81">
        <v>739.52</v>
      </c>
      <c r="BU6" s="81">
        <v>739.52</v>
      </c>
      <c r="BV6" s="81">
        <v>739.52</v>
      </c>
      <c r="BW6" s="81">
        <v>739.52</v>
      </c>
      <c r="BX6" s="81">
        <v>739.52</v>
      </c>
      <c r="BY6" s="81">
        <v>739.52</v>
      </c>
      <c r="BZ6" s="81">
        <v>739.52</v>
      </c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7"/>
    </row>
    <row r="7" spans="1:92" x14ac:dyDescent="0.25">
      <c r="A7" s="82" t="s">
        <v>51</v>
      </c>
      <c r="B7" s="83"/>
      <c r="C7" s="83"/>
      <c r="D7" s="83">
        <v>739.52</v>
      </c>
      <c r="E7" s="83">
        <v>739.52</v>
      </c>
      <c r="F7" s="83">
        <v>739.52</v>
      </c>
      <c r="G7" s="83">
        <v>739.52</v>
      </c>
      <c r="H7" s="83">
        <v>739.52</v>
      </c>
      <c r="I7" s="83">
        <v>739.52</v>
      </c>
      <c r="J7" s="83">
        <v>739.52</v>
      </c>
      <c r="K7" s="83">
        <v>739.52</v>
      </c>
      <c r="L7" s="83">
        <v>739.52</v>
      </c>
      <c r="M7" s="83">
        <v>739.52</v>
      </c>
      <c r="N7" s="83">
        <v>739.52</v>
      </c>
      <c r="O7" s="83">
        <v>739.52</v>
      </c>
      <c r="P7" s="83">
        <v>739.52</v>
      </c>
      <c r="Q7" s="83">
        <v>739.52</v>
      </c>
      <c r="R7" s="83">
        <v>739.52</v>
      </c>
      <c r="S7" s="83">
        <v>739.52</v>
      </c>
      <c r="T7" s="83">
        <v>739.52</v>
      </c>
      <c r="U7" s="83">
        <v>739.52</v>
      </c>
      <c r="V7" s="83">
        <v>739.52</v>
      </c>
      <c r="W7" s="83">
        <v>739.52</v>
      </c>
      <c r="X7" s="83">
        <v>739.52</v>
      </c>
      <c r="Y7" s="83">
        <v>739.52</v>
      </c>
      <c r="Z7" s="83">
        <v>739.52</v>
      </c>
      <c r="AA7" s="83">
        <v>739.52</v>
      </c>
      <c r="AB7" s="83">
        <v>739.52</v>
      </c>
      <c r="AC7" s="83">
        <v>739.52</v>
      </c>
      <c r="AD7" s="83">
        <v>739.52</v>
      </c>
      <c r="AE7" s="83">
        <v>739.52</v>
      </c>
      <c r="AF7" s="83">
        <v>739.52</v>
      </c>
      <c r="AG7" s="83">
        <v>739.52</v>
      </c>
      <c r="AH7" s="83">
        <v>739.52</v>
      </c>
      <c r="AI7" s="83">
        <v>739.52</v>
      </c>
      <c r="AJ7" s="83">
        <v>739.52</v>
      </c>
      <c r="AK7" s="83">
        <v>739.52</v>
      </c>
      <c r="AL7" s="83">
        <v>739.52</v>
      </c>
      <c r="AM7" s="83">
        <v>739.52</v>
      </c>
      <c r="AN7" s="83">
        <v>739.52</v>
      </c>
      <c r="AO7" s="83">
        <v>739.52</v>
      </c>
      <c r="AP7" s="83">
        <v>739.52</v>
      </c>
      <c r="AQ7" s="83">
        <v>739.52</v>
      </c>
      <c r="AR7" s="83">
        <v>739.52</v>
      </c>
      <c r="AS7" s="83">
        <v>739.52</v>
      </c>
      <c r="AT7" s="83">
        <v>739.52</v>
      </c>
      <c r="AU7" s="83">
        <v>739.52</v>
      </c>
      <c r="AV7" s="83">
        <v>739.52</v>
      </c>
      <c r="AW7" s="83">
        <v>739.52</v>
      </c>
      <c r="AX7" s="83">
        <v>739.52</v>
      </c>
      <c r="AY7" s="83">
        <v>739.52</v>
      </c>
      <c r="AZ7" s="83">
        <v>739.52</v>
      </c>
      <c r="BA7" s="83">
        <v>739.52</v>
      </c>
      <c r="BB7" s="83">
        <v>739.52</v>
      </c>
      <c r="BC7" s="83">
        <v>739.52</v>
      </c>
      <c r="BD7" s="83">
        <v>739.52</v>
      </c>
      <c r="BE7" s="83">
        <v>739.52</v>
      </c>
      <c r="BF7" s="83">
        <v>739.52</v>
      </c>
      <c r="BG7" s="83">
        <v>739.52</v>
      </c>
      <c r="BH7" s="83">
        <v>739.52</v>
      </c>
      <c r="BI7" s="83">
        <v>739.52</v>
      </c>
      <c r="BJ7" s="83">
        <v>739.52</v>
      </c>
      <c r="BK7" s="83">
        <v>739.52</v>
      </c>
      <c r="BL7" s="83">
        <v>739.52</v>
      </c>
      <c r="BM7" s="83">
        <v>739.52</v>
      </c>
      <c r="BN7" s="83">
        <v>739.52</v>
      </c>
      <c r="BO7" s="83">
        <v>739.52</v>
      </c>
      <c r="BP7" s="83">
        <v>739.52</v>
      </c>
      <c r="BQ7" s="83">
        <v>739.52</v>
      </c>
      <c r="BR7" s="83">
        <v>739.52</v>
      </c>
      <c r="BS7" s="83">
        <v>739.52</v>
      </c>
      <c r="BT7" s="83">
        <v>739.52</v>
      </c>
      <c r="BU7" s="83">
        <v>739.52</v>
      </c>
      <c r="BV7" s="83">
        <v>739.52</v>
      </c>
      <c r="BW7" s="83">
        <v>739.52</v>
      </c>
      <c r="BX7" s="83">
        <v>739.52</v>
      </c>
      <c r="BY7" s="83">
        <v>739.52</v>
      </c>
      <c r="BZ7" s="83">
        <v>739.52</v>
      </c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7"/>
    </row>
    <row r="8" spans="1:92" x14ac:dyDescent="0.25">
      <c r="A8" s="84" t="s">
        <v>52</v>
      </c>
      <c r="B8" s="85"/>
      <c r="C8" s="85">
        <v>6626.5466666666671</v>
      </c>
      <c r="D8" s="85">
        <v>7366.0666666666675</v>
      </c>
      <c r="E8" s="85">
        <v>7366.0666666666675</v>
      </c>
      <c r="F8" s="85">
        <v>7366.0666666666675</v>
      </c>
      <c r="G8" s="85">
        <v>7366.0666666666675</v>
      </c>
      <c r="H8" s="85">
        <v>7366.0666666666675</v>
      </c>
      <c r="I8" s="85">
        <v>7366.0666666666675</v>
      </c>
      <c r="J8" s="85">
        <v>7366.0666666666675</v>
      </c>
      <c r="K8" s="85">
        <v>7366.0666666666675</v>
      </c>
      <c r="L8" s="85">
        <v>7366.0666666666675</v>
      </c>
      <c r="M8" s="85">
        <v>1366.0666666666666</v>
      </c>
      <c r="N8" s="85">
        <v>1366.0666666666666</v>
      </c>
      <c r="O8" s="85">
        <v>1366.0666666666666</v>
      </c>
      <c r="P8" s="85">
        <v>1366.0666666666666</v>
      </c>
      <c r="Q8" s="85">
        <v>1366.0666666666666</v>
      </c>
      <c r="R8" s="85">
        <v>1366.0666666666666</v>
      </c>
      <c r="S8" s="85">
        <v>1366.0666666666666</v>
      </c>
      <c r="T8" s="85">
        <v>1366.0666666666666</v>
      </c>
      <c r="U8" s="85">
        <v>1366.0666666666666</v>
      </c>
      <c r="V8" s="85">
        <v>1366.0666666666666</v>
      </c>
      <c r="W8" s="85">
        <v>1366.0666666666666</v>
      </c>
      <c r="X8" s="85">
        <v>1366.0666666666666</v>
      </c>
      <c r="Y8" s="85">
        <v>1366.0666666666666</v>
      </c>
      <c r="Z8" s="85">
        <v>1366.0666666666666</v>
      </c>
      <c r="AA8" s="85">
        <v>1366.0666666666666</v>
      </c>
      <c r="AB8" s="85">
        <v>1366.0666666666666</v>
      </c>
      <c r="AC8" s="85">
        <v>1366.0666666666666</v>
      </c>
      <c r="AD8" s="85">
        <v>1366.0666666666666</v>
      </c>
      <c r="AE8" s="85">
        <v>1366.0666666666666</v>
      </c>
      <c r="AF8" s="85">
        <v>1366.0666666666666</v>
      </c>
      <c r="AG8" s="85">
        <v>1366.0666666666666</v>
      </c>
      <c r="AH8" s="85">
        <v>1366.0666666666666</v>
      </c>
      <c r="AI8" s="85">
        <v>1366.0666666666666</v>
      </c>
      <c r="AJ8" s="85">
        <v>1366.0666666666666</v>
      </c>
      <c r="AK8" s="85">
        <v>1366.0666666666666</v>
      </c>
      <c r="AL8" s="85">
        <v>1366.0666666666666</v>
      </c>
      <c r="AM8" s="85">
        <v>1366.0666666666666</v>
      </c>
      <c r="AN8" s="85">
        <v>1366.0666666666666</v>
      </c>
      <c r="AO8" s="85">
        <v>1366.0666666666666</v>
      </c>
      <c r="AP8" s="85">
        <v>1366.0666666666666</v>
      </c>
      <c r="AQ8" s="85">
        <v>1366.0666666666666</v>
      </c>
      <c r="AR8" s="85">
        <v>1366.0666666666666</v>
      </c>
      <c r="AS8" s="85">
        <v>1366.0666666666666</v>
      </c>
      <c r="AT8" s="85">
        <v>1366.0666666666666</v>
      </c>
      <c r="AU8" s="85">
        <v>1366.0666666666666</v>
      </c>
      <c r="AV8" s="85">
        <v>1366.0666666666666</v>
      </c>
      <c r="AW8" s="85">
        <v>1366.0666666666666</v>
      </c>
      <c r="AX8" s="85">
        <v>1366.0666666666666</v>
      </c>
      <c r="AY8" s="85">
        <v>1366.0666666666666</v>
      </c>
      <c r="AZ8" s="85">
        <v>1366.0666666666666</v>
      </c>
      <c r="BA8" s="85">
        <v>1366.0666666666666</v>
      </c>
      <c r="BB8" s="85">
        <v>1366.0666666666666</v>
      </c>
      <c r="BC8" s="85">
        <v>1366.0666666666666</v>
      </c>
      <c r="BD8" s="85">
        <v>1366.0666666666666</v>
      </c>
      <c r="BE8" s="85">
        <v>1366.0666666666666</v>
      </c>
      <c r="BF8" s="85">
        <v>1366.0666666666666</v>
      </c>
      <c r="BG8" s="85">
        <v>1366.0666666666666</v>
      </c>
      <c r="BH8" s="85">
        <v>1366.0666666666666</v>
      </c>
      <c r="BI8" s="85">
        <v>1366.0666666666666</v>
      </c>
      <c r="BJ8" s="85">
        <v>1366.0666666666666</v>
      </c>
      <c r="BK8" s="85">
        <v>1366.0666666666666</v>
      </c>
      <c r="BL8" s="85">
        <v>1366.0666666666666</v>
      </c>
      <c r="BM8" s="85">
        <v>1366.0666666666666</v>
      </c>
      <c r="BN8" s="85">
        <v>1366.0666666666666</v>
      </c>
      <c r="BO8" s="85">
        <v>1366.0666666666666</v>
      </c>
      <c r="BP8" s="85">
        <v>1366.0666666666666</v>
      </c>
      <c r="BQ8" s="85">
        <v>1366.0666666666666</v>
      </c>
      <c r="BR8" s="85">
        <v>1366.0666666666666</v>
      </c>
      <c r="BS8" s="85">
        <v>1366.0666666666666</v>
      </c>
      <c r="BT8" s="85">
        <v>1366.0666666666666</v>
      </c>
      <c r="BU8" s="85">
        <v>1366.0666666666666</v>
      </c>
      <c r="BV8" s="85">
        <v>1366.0666666666666</v>
      </c>
      <c r="BW8" s="85">
        <v>1366.0666666666666</v>
      </c>
      <c r="BX8" s="85">
        <v>1366.0666666666666</v>
      </c>
      <c r="BY8" s="85">
        <v>1366.0666666666666</v>
      </c>
      <c r="BZ8" s="85">
        <v>739.52</v>
      </c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7"/>
    </row>
    <row r="9" spans="1:92" x14ac:dyDescent="0.25">
      <c r="A9" s="59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</row>
    <row r="10" spans="1:92" x14ac:dyDescent="0.25">
      <c r="A10" s="61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</row>
    <row r="11" spans="1:92" x14ac:dyDescent="0.25">
      <c r="A11" s="59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</row>
    <row r="12" spans="1:92" x14ac:dyDescent="0.25">
      <c r="A12" s="61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</row>
    <row r="13" spans="1:92" x14ac:dyDescent="0.25">
      <c r="A13" s="59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0"/>
      <c r="BU13" s="60"/>
      <c r="BV13" s="60"/>
      <c r="BW13" s="60"/>
      <c r="BX13" s="60"/>
      <c r="BY13" s="60"/>
      <c r="BZ13" s="60"/>
      <c r="CA13" s="60"/>
      <c r="CB13" s="60"/>
      <c r="CC13" s="60"/>
      <c r="CD13" s="60"/>
      <c r="CE13" s="60"/>
      <c r="CF13" s="60"/>
      <c r="CG13" s="60"/>
      <c r="CH13" s="60"/>
      <c r="CI13" s="60"/>
      <c r="CJ13" s="60"/>
      <c r="CK13" s="60"/>
      <c r="CL13" s="60"/>
      <c r="CM13" s="60"/>
    </row>
    <row r="14" spans="1:92" x14ac:dyDescent="0.25">
      <c r="A14" s="61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</row>
    <row r="15" spans="1:92" x14ac:dyDescent="0.25">
      <c r="A15" s="61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</row>
    <row r="16" spans="1:92" x14ac:dyDescent="0.25">
      <c r="A16" s="59"/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</row>
    <row r="17" spans="1:91" x14ac:dyDescent="0.25">
      <c r="A17" s="61"/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</row>
    <row r="18" spans="1:91" s="91" customFormat="1" x14ac:dyDescent="0.25">
      <c r="A18" s="76"/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  <c r="BJ18" s="90"/>
      <c r="BK18" s="90"/>
      <c r="BL18" s="90"/>
      <c r="BM18" s="90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90"/>
      <c r="BY18" s="90"/>
      <c r="BZ18" s="90"/>
      <c r="CA18" s="90"/>
      <c r="CB18" s="90"/>
      <c r="CC18" s="90"/>
      <c r="CD18" s="90"/>
      <c r="CE18" s="90"/>
      <c r="CF18" s="90"/>
      <c r="CG18" s="90"/>
      <c r="CH18" s="90"/>
      <c r="CI18" s="90"/>
      <c r="CJ18" s="90"/>
      <c r="CK18" s="90"/>
      <c r="CL18" s="90"/>
      <c r="CM18" s="9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18"/>
  <sheetViews>
    <sheetView workbookViewId="0">
      <selection activeCell="H8" sqref="H8"/>
    </sheetView>
  </sheetViews>
  <sheetFormatPr defaultRowHeight="15" x14ac:dyDescent="0.25"/>
  <cols>
    <col min="1" max="1" width="51.5703125" bestFit="1" customWidth="1"/>
    <col min="2" max="2" width="12.140625" customWidth="1"/>
    <col min="3" max="3" width="12.85546875" customWidth="1"/>
    <col min="4" max="4" width="12.42578125" customWidth="1"/>
    <col min="5" max="5" width="13.140625" customWidth="1"/>
    <col min="6" max="6" width="12.85546875" customWidth="1"/>
    <col min="7" max="7" width="13.5703125" customWidth="1"/>
    <col min="8" max="8" width="10.85546875" customWidth="1"/>
    <col min="9" max="9" width="11.5703125" customWidth="1"/>
    <col min="10" max="10" width="11.28515625" customWidth="1"/>
    <col min="11" max="11" width="13.85546875" customWidth="1"/>
    <col min="12" max="12" width="10.28515625" customWidth="1"/>
  </cols>
  <sheetData>
    <row r="1" spans="1:92" x14ac:dyDescent="0.25">
      <c r="A1" s="94"/>
      <c r="B1" s="94">
        <v>2010</v>
      </c>
      <c r="C1" s="94">
        <v>2011</v>
      </c>
      <c r="D1" s="94">
        <v>2012</v>
      </c>
      <c r="E1" s="94">
        <v>2013</v>
      </c>
      <c r="F1" s="94">
        <v>2014</v>
      </c>
      <c r="G1" s="94">
        <v>2015</v>
      </c>
      <c r="H1" s="94">
        <v>2016</v>
      </c>
      <c r="I1" s="94">
        <v>2017</v>
      </c>
      <c r="J1" s="94">
        <v>2018</v>
      </c>
      <c r="K1" s="94">
        <v>2019</v>
      </c>
      <c r="L1" s="94">
        <v>2020</v>
      </c>
      <c r="M1" s="94">
        <v>2021</v>
      </c>
      <c r="N1" s="94">
        <v>2022</v>
      </c>
      <c r="O1" s="94">
        <v>2023</v>
      </c>
      <c r="P1" s="94">
        <v>2024</v>
      </c>
      <c r="Q1" s="94">
        <v>2025</v>
      </c>
      <c r="R1" s="94">
        <v>2026</v>
      </c>
      <c r="S1" s="94">
        <v>2027</v>
      </c>
      <c r="T1" s="94">
        <v>2028</v>
      </c>
      <c r="U1" s="94">
        <v>2029</v>
      </c>
      <c r="V1" s="94">
        <v>2030</v>
      </c>
      <c r="W1" s="94">
        <v>2031</v>
      </c>
      <c r="X1" s="94">
        <v>2032</v>
      </c>
      <c r="Y1" s="94">
        <v>2033</v>
      </c>
      <c r="Z1" s="94">
        <v>2034</v>
      </c>
      <c r="AA1" s="94">
        <v>2035</v>
      </c>
      <c r="AB1" s="94">
        <v>2036</v>
      </c>
      <c r="AC1" s="94">
        <v>2037</v>
      </c>
      <c r="AD1" s="94">
        <v>2038</v>
      </c>
      <c r="AE1" s="94">
        <v>2039</v>
      </c>
      <c r="AF1" s="94">
        <v>2040</v>
      </c>
      <c r="AG1" s="94">
        <v>2041</v>
      </c>
      <c r="AH1" s="94">
        <v>2042</v>
      </c>
      <c r="AI1" s="94">
        <v>2043</v>
      </c>
      <c r="AJ1" s="94">
        <v>2044</v>
      </c>
      <c r="AK1" s="94">
        <v>2045</v>
      </c>
      <c r="AL1" s="94">
        <v>2046</v>
      </c>
      <c r="AM1" s="94">
        <v>2047</v>
      </c>
      <c r="AN1" s="94">
        <v>2048</v>
      </c>
      <c r="AO1" s="94">
        <v>2049</v>
      </c>
      <c r="AP1" s="94">
        <v>2050</v>
      </c>
      <c r="AQ1" s="94">
        <v>2051</v>
      </c>
      <c r="AR1" s="94">
        <v>2052</v>
      </c>
      <c r="AS1" s="94">
        <v>2053</v>
      </c>
      <c r="AT1" s="94">
        <v>2054</v>
      </c>
      <c r="AU1" s="94">
        <v>2055</v>
      </c>
      <c r="AV1" s="94">
        <v>2056</v>
      </c>
      <c r="AW1" s="94">
        <v>2057</v>
      </c>
      <c r="AX1" s="94">
        <v>2058</v>
      </c>
      <c r="AY1" s="94">
        <v>2059</v>
      </c>
      <c r="AZ1" s="94">
        <v>2060</v>
      </c>
      <c r="BA1" s="94">
        <v>2061</v>
      </c>
      <c r="BB1" s="94">
        <v>2062</v>
      </c>
      <c r="BC1" s="94">
        <v>2063</v>
      </c>
      <c r="BD1" s="94">
        <v>2064</v>
      </c>
      <c r="BE1" s="94">
        <v>2065</v>
      </c>
      <c r="BF1" s="94">
        <v>2066</v>
      </c>
      <c r="BG1" s="94">
        <v>2067</v>
      </c>
      <c r="BH1" s="94">
        <v>2068</v>
      </c>
      <c r="BI1" s="94">
        <v>2069</v>
      </c>
      <c r="BJ1" s="94">
        <v>2070</v>
      </c>
      <c r="BK1" s="94">
        <v>2071</v>
      </c>
      <c r="BL1" s="94">
        <v>2072</v>
      </c>
      <c r="BM1" s="94">
        <v>2073</v>
      </c>
      <c r="BN1" s="94">
        <v>2074</v>
      </c>
      <c r="BO1" s="94">
        <v>2075</v>
      </c>
      <c r="BP1" s="94">
        <v>2076</v>
      </c>
      <c r="BQ1" s="94">
        <v>2077</v>
      </c>
      <c r="BR1" s="94">
        <v>2078</v>
      </c>
      <c r="BS1" s="94">
        <v>2079</v>
      </c>
      <c r="BT1" s="94">
        <v>2080</v>
      </c>
      <c r="BU1" s="94">
        <v>2081</v>
      </c>
      <c r="BV1" s="94">
        <v>2082</v>
      </c>
      <c r="BW1" s="94">
        <v>2083</v>
      </c>
      <c r="BX1" s="94">
        <v>2084</v>
      </c>
      <c r="BY1" s="94">
        <v>2085</v>
      </c>
      <c r="BZ1" s="94">
        <v>2086</v>
      </c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4"/>
    </row>
    <row r="2" spans="1:92" x14ac:dyDescent="0.25">
      <c r="A2" s="95"/>
      <c r="B2" s="96">
        <v>0</v>
      </c>
      <c r="C2" s="96">
        <v>7072.6380981100247</v>
      </c>
      <c r="D2" s="96">
        <v>7844.1958969189627</v>
      </c>
      <c r="E2" s="96">
        <v>7844.1958969189627</v>
      </c>
      <c r="F2" s="96">
        <v>7844.1958969189627</v>
      </c>
      <c r="G2" s="96">
        <v>7844.1958969189627</v>
      </c>
      <c r="H2" s="96">
        <v>7844.1958969189627</v>
      </c>
      <c r="I2" s="96">
        <v>7844.1958969189627</v>
      </c>
      <c r="J2" s="96">
        <v>7844.1958969189627</v>
      </c>
      <c r="K2" s="96">
        <v>7844.1958969189627</v>
      </c>
      <c r="L2" s="96">
        <v>7844.1958969189627</v>
      </c>
      <c r="M2" s="96">
        <v>1440.2828599635423</v>
      </c>
      <c r="N2" s="96">
        <v>1440.2828599635423</v>
      </c>
      <c r="O2" s="96">
        <v>1440.2828599635423</v>
      </c>
      <c r="P2" s="96">
        <v>1440.2828599635423</v>
      </c>
      <c r="Q2" s="96">
        <v>1440.2828599635423</v>
      </c>
      <c r="R2" s="96">
        <v>1440.2828599635423</v>
      </c>
      <c r="S2" s="96">
        <v>1440.2828599635423</v>
      </c>
      <c r="T2" s="96">
        <v>1440.2828599635423</v>
      </c>
      <c r="U2" s="96">
        <v>1440.2828599635423</v>
      </c>
      <c r="V2" s="96">
        <v>1440.2828599635423</v>
      </c>
      <c r="W2" s="96">
        <v>1440.2828599635423</v>
      </c>
      <c r="X2" s="96">
        <v>1440.2828599635423</v>
      </c>
      <c r="Y2" s="96">
        <v>1440.2828599635423</v>
      </c>
      <c r="Z2" s="96">
        <v>1440.2828599635423</v>
      </c>
      <c r="AA2" s="96">
        <v>1440.2828599635423</v>
      </c>
      <c r="AB2" s="96">
        <v>1440.2828599635423</v>
      </c>
      <c r="AC2" s="96">
        <v>1440.2828599635423</v>
      </c>
      <c r="AD2" s="96">
        <v>1440.2828599635423</v>
      </c>
      <c r="AE2" s="96">
        <v>1440.2828599635423</v>
      </c>
      <c r="AF2" s="96">
        <v>1440.2828599635423</v>
      </c>
      <c r="AG2" s="96">
        <v>1440.2828599635423</v>
      </c>
      <c r="AH2" s="96">
        <v>1440.2828599635423</v>
      </c>
      <c r="AI2" s="96">
        <v>1440.2828599635423</v>
      </c>
      <c r="AJ2" s="96">
        <v>1440.2828599635423</v>
      </c>
      <c r="AK2" s="96">
        <v>1440.2828599635423</v>
      </c>
      <c r="AL2" s="96">
        <v>1440.2828599635423</v>
      </c>
      <c r="AM2" s="96">
        <v>1440.2828599635423</v>
      </c>
      <c r="AN2" s="96">
        <v>1440.2828599635423</v>
      </c>
      <c r="AO2" s="96">
        <v>1440.2828599635423</v>
      </c>
      <c r="AP2" s="96">
        <v>1440.2828599635423</v>
      </c>
      <c r="AQ2" s="96">
        <v>1440.2828599635423</v>
      </c>
      <c r="AR2" s="96">
        <v>1440.2828599635423</v>
      </c>
      <c r="AS2" s="96">
        <v>1440.2828599635423</v>
      </c>
      <c r="AT2" s="96">
        <v>1440.2828599635423</v>
      </c>
      <c r="AU2" s="96">
        <v>1440.2828599635423</v>
      </c>
      <c r="AV2" s="96">
        <v>1440.2828599635423</v>
      </c>
      <c r="AW2" s="96">
        <v>1440.2828599635423</v>
      </c>
      <c r="AX2" s="96">
        <v>1440.2828599635423</v>
      </c>
      <c r="AY2" s="96">
        <v>1440.2828599635423</v>
      </c>
      <c r="AZ2" s="96">
        <v>1440.2828599635423</v>
      </c>
      <c r="BA2" s="96">
        <v>1440.2828599635423</v>
      </c>
      <c r="BB2" s="96">
        <v>1440.2828599635423</v>
      </c>
      <c r="BC2" s="96">
        <v>1440.2828599635423</v>
      </c>
      <c r="BD2" s="96">
        <v>1440.2828599635423</v>
      </c>
      <c r="BE2" s="96">
        <v>1440.2828599635423</v>
      </c>
      <c r="BF2" s="96">
        <v>1440.2828599635423</v>
      </c>
      <c r="BG2" s="96">
        <v>1440.2828599635423</v>
      </c>
      <c r="BH2" s="96">
        <v>1440.2828599635423</v>
      </c>
      <c r="BI2" s="96">
        <v>1440.2828599635423</v>
      </c>
      <c r="BJ2" s="96">
        <v>1440.2828599635423</v>
      </c>
      <c r="BK2" s="96">
        <v>1440.2828599635423</v>
      </c>
      <c r="BL2" s="96">
        <v>1440.2828599635423</v>
      </c>
      <c r="BM2" s="96">
        <v>1440.2828599635423</v>
      </c>
      <c r="BN2" s="96">
        <v>1440.2828599635423</v>
      </c>
      <c r="BO2" s="96">
        <v>1440.2828599635423</v>
      </c>
      <c r="BP2" s="96">
        <v>1440.2828599635423</v>
      </c>
      <c r="BQ2" s="96">
        <v>1440.2828599635423</v>
      </c>
      <c r="BR2" s="96">
        <v>1440.2828599635423</v>
      </c>
      <c r="BS2" s="96">
        <v>1440.2828599635423</v>
      </c>
      <c r="BT2" s="96">
        <v>1440.2828599635423</v>
      </c>
      <c r="BU2" s="96">
        <v>1440.2828599635423</v>
      </c>
      <c r="BV2" s="96">
        <v>1440.2828599635423</v>
      </c>
      <c r="BW2" s="96">
        <v>1440.2828599635423</v>
      </c>
      <c r="BX2" s="96">
        <v>1440.2828599635423</v>
      </c>
      <c r="BY2" s="96">
        <v>1440.2828599635423</v>
      </c>
      <c r="BZ2" s="96">
        <v>771.55779880893772</v>
      </c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4"/>
    </row>
    <row r="3" spans="1:92" x14ac:dyDescent="0.25">
      <c r="A3" s="97">
        <v>2011</v>
      </c>
      <c r="B3" s="98">
        <v>0</v>
      </c>
      <c r="C3" s="98">
        <v>7072.6380981100247</v>
      </c>
      <c r="D3" s="98">
        <v>7072.6380981100247</v>
      </c>
      <c r="E3" s="98">
        <v>7072.6380981100247</v>
      </c>
      <c r="F3" s="98">
        <v>7072.6380981100247</v>
      </c>
      <c r="G3" s="98">
        <v>7072.6380981100247</v>
      </c>
      <c r="H3" s="98">
        <v>7072.6380981100247</v>
      </c>
      <c r="I3" s="98">
        <v>7072.6380981100247</v>
      </c>
      <c r="J3" s="98">
        <v>7072.6380981100247</v>
      </c>
      <c r="K3" s="98">
        <v>7072.6380981100247</v>
      </c>
      <c r="L3" s="98">
        <v>7072.6380981100247</v>
      </c>
      <c r="M3" s="98">
        <v>668.72506115460465</v>
      </c>
      <c r="N3" s="98">
        <v>668.72506115460465</v>
      </c>
      <c r="O3" s="98">
        <v>668.72506115460465</v>
      </c>
      <c r="P3" s="98">
        <v>668.72506115460465</v>
      </c>
      <c r="Q3" s="98">
        <v>668.72506115460465</v>
      </c>
      <c r="R3" s="98">
        <v>668.72506115460465</v>
      </c>
      <c r="S3" s="98">
        <v>668.72506115460465</v>
      </c>
      <c r="T3" s="98">
        <v>668.72506115460465</v>
      </c>
      <c r="U3" s="98">
        <v>668.72506115460465</v>
      </c>
      <c r="V3" s="98">
        <v>668.72506115460465</v>
      </c>
      <c r="W3" s="98">
        <v>668.72506115460465</v>
      </c>
      <c r="X3" s="98">
        <v>668.72506115460465</v>
      </c>
      <c r="Y3" s="98">
        <v>668.72506115460465</v>
      </c>
      <c r="Z3" s="98">
        <v>668.72506115460465</v>
      </c>
      <c r="AA3" s="98">
        <v>668.72506115460465</v>
      </c>
      <c r="AB3" s="98">
        <v>668.72506115460465</v>
      </c>
      <c r="AC3" s="98">
        <v>668.72506115460465</v>
      </c>
      <c r="AD3" s="98">
        <v>668.72506115460465</v>
      </c>
      <c r="AE3" s="98">
        <v>668.72506115460465</v>
      </c>
      <c r="AF3" s="98">
        <v>668.72506115460465</v>
      </c>
      <c r="AG3" s="98">
        <v>668.72506115460465</v>
      </c>
      <c r="AH3" s="98">
        <v>668.72506115460465</v>
      </c>
      <c r="AI3" s="98">
        <v>668.72506115460465</v>
      </c>
      <c r="AJ3" s="98">
        <v>668.72506115460465</v>
      </c>
      <c r="AK3" s="98">
        <v>668.72506115460465</v>
      </c>
      <c r="AL3" s="98">
        <v>668.72506115460465</v>
      </c>
      <c r="AM3" s="98">
        <v>668.72506115460465</v>
      </c>
      <c r="AN3" s="98">
        <v>668.72506115460465</v>
      </c>
      <c r="AO3" s="98">
        <v>668.72506115460465</v>
      </c>
      <c r="AP3" s="98">
        <v>668.72506115460465</v>
      </c>
      <c r="AQ3" s="98">
        <v>668.72506115460465</v>
      </c>
      <c r="AR3" s="98">
        <v>668.72506115460465</v>
      </c>
      <c r="AS3" s="98">
        <v>668.72506115460465</v>
      </c>
      <c r="AT3" s="98">
        <v>668.72506115460465</v>
      </c>
      <c r="AU3" s="98">
        <v>668.72506115460465</v>
      </c>
      <c r="AV3" s="98">
        <v>668.72506115460465</v>
      </c>
      <c r="AW3" s="98">
        <v>668.72506115460465</v>
      </c>
      <c r="AX3" s="98">
        <v>668.72506115460465</v>
      </c>
      <c r="AY3" s="98">
        <v>668.72506115460465</v>
      </c>
      <c r="AZ3" s="98">
        <v>668.72506115460465</v>
      </c>
      <c r="BA3" s="98">
        <v>668.72506115460465</v>
      </c>
      <c r="BB3" s="98">
        <v>668.72506115460465</v>
      </c>
      <c r="BC3" s="98">
        <v>668.72506115460465</v>
      </c>
      <c r="BD3" s="98">
        <v>668.72506115460465</v>
      </c>
      <c r="BE3" s="98">
        <v>668.72506115460465</v>
      </c>
      <c r="BF3" s="98">
        <v>668.72506115460465</v>
      </c>
      <c r="BG3" s="98">
        <v>668.72506115460465</v>
      </c>
      <c r="BH3" s="98">
        <v>668.72506115460465</v>
      </c>
      <c r="BI3" s="98">
        <v>668.72506115460465</v>
      </c>
      <c r="BJ3" s="98">
        <v>668.72506115460465</v>
      </c>
      <c r="BK3" s="98">
        <v>668.72506115460465</v>
      </c>
      <c r="BL3" s="98">
        <v>668.72506115460465</v>
      </c>
      <c r="BM3" s="98">
        <v>668.72506115460465</v>
      </c>
      <c r="BN3" s="98">
        <v>668.72506115460465</v>
      </c>
      <c r="BO3" s="98">
        <v>668.72506115460465</v>
      </c>
      <c r="BP3" s="98">
        <v>668.72506115460465</v>
      </c>
      <c r="BQ3" s="98">
        <v>668.72506115460465</v>
      </c>
      <c r="BR3" s="98">
        <v>668.72506115460465</v>
      </c>
      <c r="BS3" s="98">
        <v>668.72506115460465</v>
      </c>
      <c r="BT3" s="98">
        <v>668.72506115460465</v>
      </c>
      <c r="BU3" s="98">
        <v>668.72506115460465</v>
      </c>
      <c r="BV3" s="98">
        <v>668.72506115460465</v>
      </c>
      <c r="BW3" s="98">
        <v>668.72506115460465</v>
      </c>
      <c r="BX3" s="98">
        <v>668.72506115460465</v>
      </c>
      <c r="BY3" s="98">
        <v>668.72506115460465</v>
      </c>
      <c r="BZ3" s="98">
        <v>0</v>
      </c>
      <c r="CA3" s="105"/>
      <c r="CB3" s="105"/>
      <c r="CC3" s="105"/>
      <c r="CD3" s="105"/>
      <c r="CE3" s="105"/>
      <c r="CF3" s="105"/>
      <c r="CG3" s="105"/>
      <c r="CH3" s="105"/>
      <c r="CI3" s="105"/>
      <c r="CJ3" s="105"/>
      <c r="CK3" s="105"/>
      <c r="CL3" s="105"/>
      <c r="CM3" s="105"/>
      <c r="CN3" s="104"/>
    </row>
    <row r="4" spans="1:92" x14ac:dyDescent="0.25">
      <c r="A4" s="99" t="s">
        <v>57</v>
      </c>
      <c r="B4" s="100">
        <v>0</v>
      </c>
      <c r="C4" s="100">
        <v>6403.9130369554196</v>
      </c>
      <c r="D4" s="100">
        <v>6403.9130369554196</v>
      </c>
      <c r="E4" s="100">
        <v>6403.9130369554196</v>
      </c>
      <c r="F4" s="100">
        <v>6403.9130369554196</v>
      </c>
      <c r="G4" s="100">
        <v>6403.9130369554196</v>
      </c>
      <c r="H4" s="100">
        <v>6403.9130369554196</v>
      </c>
      <c r="I4" s="100">
        <v>6403.9130369554196</v>
      </c>
      <c r="J4" s="100">
        <v>6403.9130369554196</v>
      </c>
      <c r="K4" s="100">
        <v>6403.9130369554196</v>
      </c>
      <c r="L4" s="100">
        <v>6403.9130369554196</v>
      </c>
      <c r="M4" s="100">
        <v>0</v>
      </c>
      <c r="N4" s="100">
        <v>0</v>
      </c>
      <c r="O4" s="100">
        <v>0</v>
      </c>
      <c r="P4" s="100">
        <v>0</v>
      </c>
      <c r="Q4" s="100">
        <v>0</v>
      </c>
      <c r="R4" s="100">
        <v>0</v>
      </c>
      <c r="S4" s="100">
        <v>0</v>
      </c>
      <c r="T4" s="100">
        <v>0</v>
      </c>
      <c r="U4" s="100">
        <v>0</v>
      </c>
      <c r="V4" s="100">
        <v>0</v>
      </c>
      <c r="W4" s="100">
        <v>0</v>
      </c>
      <c r="X4" s="100">
        <v>0</v>
      </c>
      <c r="Y4" s="100">
        <v>0</v>
      </c>
      <c r="Z4" s="100">
        <v>0</v>
      </c>
      <c r="AA4" s="100">
        <v>0</v>
      </c>
      <c r="AB4" s="100">
        <v>0</v>
      </c>
      <c r="AC4" s="100">
        <v>0</v>
      </c>
      <c r="AD4" s="100">
        <v>0</v>
      </c>
      <c r="AE4" s="100">
        <v>0</v>
      </c>
      <c r="AF4" s="100">
        <v>0</v>
      </c>
      <c r="AG4" s="100">
        <v>0</v>
      </c>
      <c r="AH4" s="100">
        <v>0</v>
      </c>
      <c r="AI4" s="100">
        <v>0</v>
      </c>
      <c r="AJ4" s="100">
        <v>0</v>
      </c>
      <c r="AK4" s="100">
        <v>0</v>
      </c>
      <c r="AL4" s="100">
        <v>0</v>
      </c>
      <c r="AM4" s="100">
        <v>0</v>
      </c>
      <c r="AN4" s="100">
        <v>0</v>
      </c>
      <c r="AO4" s="100">
        <v>0</v>
      </c>
      <c r="AP4" s="100">
        <v>0</v>
      </c>
      <c r="AQ4" s="100">
        <v>0</v>
      </c>
      <c r="AR4" s="100">
        <v>0</v>
      </c>
      <c r="AS4" s="100">
        <v>0</v>
      </c>
      <c r="AT4" s="100">
        <v>0</v>
      </c>
      <c r="AU4" s="100">
        <v>0</v>
      </c>
      <c r="AV4" s="100">
        <v>0</v>
      </c>
      <c r="AW4" s="100">
        <v>0</v>
      </c>
      <c r="AX4" s="100">
        <v>0</v>
      </c>
      <c r="AY4" s="100">
        <v>0</v>
      </c>
      <c r="AZ4" s="100">
        <v>0</v>
      </c>
      <c r="BA4" s="100">
        <v>0</v>
      </c>
      <c r="BB4" s="100">
        <v>0</v>
      </c>
      <c r="BC4" s="100">
        <v>0</v>
      </c>
      <c r="BD4" s="100">
        <v>0</v>
      </c>
      <c r="BE4" s="100">
        <v>0</v>
      </c>
      <c r="BF4" s="100">
        <v>0</v>
      </c>
      <c r="BG4" s="100">
        <v>0</v>
      </c>
      <c r="BH4" s="100">
        <v>0</v>
      </c>
      <c r="BI4" s="100">
        <v>0</v>
      </c>
      <c r="BJ4" s="100">
        <v>0</v>
      </c>
      <c r="BK4" s="100">
        <v>0</v>
      </c>
      <c r="BL4" s="100">
        <v>0</v>
      </c>
      <c r="BM4" s="100">
        <v>0</v>
      </c>
      <c r="BN4" s="100">
        <v>0</v>
      </c>
      <c r="BO4" s="100">
        <v>0</v>
      </c>
      <c r="BP4" s="100">
        <v>0</v>
      </c>
      <c r="BQ4" s="100">
        <v>0</v>
      </c>
      <c r="BR4" s="100">
        <v>0</v>
      </c>
      <c r="BS4" s="100">
        <v>0</v>
      </c>
      <c r="BT4" s="100">
        <v>0</v>
      </c>
      <c r="BU4" s="100">
        <v>0</v>
      </c>
      <c r="BV4" s="100">
        <v>0</v>
      </c>
      <c r="BW4" s="100">
        <v>0</v>
      </c>
      <c r="BX4" s="100">
        <v>0</v>
      </c>
      <c r="BY4" s="100">
        <v>0</v>
      </c>
      <c r="BZ4" s="100">
        <v>0</v>
      </c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4"/>
    </row>
    <row r="5" spans="1:92" x14ac:dyDescent="0.25">
      <c r="A5" s="99" t="s">
        <v>51</v>
      </c>
      <c r="B5" s="100">
        <v>0</v>
      </c>
      <c r="C5" s="100">
        <v>668.72506115460465</v>
      </c>
      <c r="D5" s="100">
        <v>668.72506115460465</v>
      </c>
      <c r="E5" s="100">
        <v>668.72506115460465</v>
      </c>
      <c r="F5" s="100">
        <v>668.72506115460465</v>
      </c>
      <c r="G5" s="100">
        <v>668.72506115460465</v>
      </c>
      <c r="H5" s="100">
        <v>668.72506115460465</v>
      </c>
      <c r="I5" s="100">
        <v>668.72506115460465</v>
      </c>
      <c r="J5" s="100">
        <v>668.72506115460465</v>
      </c>
      <c r="K5" s="100">
        <v>668.72506115460465</v>
      </c>
      <c r="L5" s="100">
        <v>668.72506115460465</v>
      </c>
      <c r="M5" s="100">
        <v>668.72506115460465</v>
      </c>
      <c r="N5" s="100">
        <v>668.72506115460465</v>
      </c>
      <c r="O5" s="100">
        <v>668.72506115460465</v>
      </c>
      <c r="P5" s="100">
        <v>668.72506115460465</v>
      </c>
      <c r="Q5" s="100">
        <v>668.72506115460465</v>
      </c>
      <c r="R5" s="100">
        <v>668.72506115460465</v>
      </c>
      <c r="S5" s="100">
        <v>668.72506115460465</v>
      </c>
      <c r="T5" s="100">
        <v>668.72506115460465</v>
      </c>
      <c r="U5" s="100">
        <v>668.72506115460465</v>
      </c>
      <c r="V5" s="100">
        <v>668.72506115460465</v>
      </c>
      <c r="W5" s="100">
        <v>668.72506115460465</v>
      </c>
      <c r="X5" s="100">
        <v>668.72506115460465</v>
      </c>
      <c r="Y5" s="100">
        <v>668.72506115460465</v>
      </c>
      <c r="Z5" s="100">
        <v>668.72506115460465</v>
      </c>
      <c r="AA5" s="100">
        <v>668.72506115460465</v>
      </c>
      <c r="AB5" s="100">
        <v>668.72506115460465</v>
      </c>
      <c r="AC5" s="100">
        <v>668.72506115460465</v>
      </c>
      <c r="AD5" s="100">
        <v>668.72506115460465</v>
      </c>
      <c r="AE5" s="100">
        <v>668.72506115460465</v>
      </c>
      <c r="AF5" s="100">
        <v>668.72506115460465</v>
      </c>
      <c r="AG5" s="100">
        <v>668.72506115460465</v>
      </c>
      <c r="AH5" s="100">
        <v>668.72506115460465</v>
      </c>
      <c r="AI5" s="100">
        <v>668.72506115460465</v>
      </c>
      <c r="AJ5" s="100">
        <v>668.72506115460465</v>
      </c>
      <c r="AK5" s="100">
        <v>668.72506115460465</v>
      </c>
      <c r="AL5" s="100">
        <v>668.72506115460465</v>
      </c>
      <c r="AM5" s="100">
        <v>668.72506115460465</v>
      </c>
      <c r="AN5" s="100">
        <v>668.72506115460465</v>
      </c>
      <c r="AO5" s="100">
        <v>668.72506115460465</v>
      </c>
      <c r="AP5" s="100">
        <v>668.72506115460465</v>
      </c>
      <c r="AQ5" s="100">
        <v>668.72506115460465</v>
      </c>
      <c r="AR5" s="100">
        <v>668.72506115460465</v>
      </c>
      <c r="AS5" s="100">
        <v>668.72506115460465</v>
      </c>
      <c r="AT5" s="100">
        <v>668.72506115460465</v>
      </c>
      <c r="AU5" s="100">
        <v>668.72506115460465</v>
      </c>
      <c r="AV5" s="100">
        <v>668.72506115460465</v>
      </c>
      <c r="AW5" s="100">
        <v>668.72506115460465</v>
      </c>
      <c r="AX5" s="100">
        <v>668.72506115460465</v>
      </c>
      <c r="AY5" s="100">
        <v>668.72506115460465</v>
      </c>
      <c r="AZ5" s="100">
        <v>668.72506115460465</v>
      </c>
      <c r="BA5" s="100">
        <v>668.72506115460465</v>
      </c>
      <c r="BB5" s="100">
        <v>668.72506115460465</v>
      </c>
      <c r="BC5" s="100">
        <v>668.72506115460465</v>
      </c>
      <c r="BD5" s="100">
        <v>668.72506115460465</v>
      </c>
      <c r="BE5" s="100">
        <v>668.72506115460465</v>
      </c>
      <c r="BF5" s="100">
        <v>668.72506115460465</v>
      </c>
      <c r="BG5" s="100">
        <v>668.72506115460465</v>
      </c>
      <c r="BH5" s="100">
        <v>668.72506115460465</v>
      </c>
      <c r="BI5" s="100">
        <v>668.72506115460465</v>
      </c>
      <c r="BJ5" s="100">
        <v>668.72506115460465</v>
      </c>
      <c r="BK5" s="100">
        <v>668.72506115460465</v>
      </c>
      <c r="BL5" s="100">
        <v>668.72506115460465</v>
      </c>
      <c r="BM5" s="100">
        <v>668.72506115460465</v>
      </c>
      <c r="BN5" s="100">
        <v>668.72506115460465</v>
      </c>
      <c r="BO5" s="100">
        <v>668.72506115460465</v>
      </c>
      <c r="BP5" s="100">
        <v>668.72506115460465</v>
      </c>
      <c r="BQ5" s="100">
        <v>668.72506115460465</v>
      </c>
      <c r="BR5" s="100">
        <v>668.72506115460465</v>
      </c>
      <c r="BS5" s="100">
        <v>668.72506115460465</v>
      </c>
      <c r="BT5" s="100">
        <v>668.72506115460465</v>
      </c>
      <c r="BU5" s="100">
        <v>668.72506115460465</v>
      </c>
      <c r="BV5" s="100">
        <v>668.72506115460465</v>
      </c>
      <c r="BW5" s="100">
        <v>668.72506115460465</v>
      </c>
      <c r="BX5" s="100">
        <v>668.72506115460465</v>
      </c>
      <c r="BY5" s="100">
        <v>668.72506115460465</v>
      </c>
      <c r="BZ5" s="100">
        <v>0</v>
      </c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4"/>
    </row>
    <row r="6" spans="1:92" x14ac:dyDescent="0.25">
      <c r="A6" s="97">
        <v>2012</v>
      </c>
      <c r="B6" s="98">
        <v>0</v>
      </c>
      <c r="C6" s="98">
        <v>0</v>
      </c>
      <c r="D6" s="98">
        <v>771.55779880893772</v>
      </c>
      <c r="E6" s="98">
        <v>771.55779880893772</v>
      </c>
      <c r="F6" s="98">
        <v>771.55779880893772</v>
      </c>
      <c r="G6" s="98">
        <v>771.55779880893772</v>
      </c>
      <c r="H6" s="98">
        <v>771.55779880893772</v>
      </c>
      <c r="I6" s="98">
        <v>771.55779880893772</v>
      </c>
      <c r="J6" s="98">
        <v>771.55779880893772</v>
      </c>
      <c r="K6" s="98">
        <v>771.55779880893772</v>
      </c>
      <c r="L6" s="98">
        <v>771.55779880893772</v>
      </c>
      <c r="M6" s="98">
        <v>771.55779880893772</v>
      </c>
      <c r="N6" s="98">
        <v>771.55779880893772</v>
      </c>
      <c r="O6" s="98">
        <v>771.55779880893772</v>
      </c>
      <c r="P6" s="98">
        <v>771.55779880893772</v>
      </c>
      <c r="Q6" s="98">
        <v>771.55779880893772</v>
      </c>
      <c r="R6" s="98">
        <v>771.55779880893772</v>
      </c>
      <c r="S6" s="98">
        <v>771.55779880893772</v>
      </c>
      <c r="T6" s="98">
        <v>771.55779880893772</v>
      </c>
      <c r="U6" s="98">
        <v>771.55779880893772</v>
      </c>
      <c r="V6" s="98">
        <v>771.55779880893772</v>
      </c>
      <c r="W6" s="98">
        <v>771.55779880893772</v>
      </c>
      <c r="X6" s="98">
        <v>771.55779880893772</v>
      </c>
      <c r="Y6" s="98">
        <v>771.55779880893772</v>
      </c>
      <c r="Z6" s="98">
        <v>771.55779880893772</v>
      </c>
      <c r="AA6" s="98">
        <v>771.55779880893772</v>
      </c>
      <c r="AB6" s="98">
        <v>771.55779880893772</v>
      </c>
      <c r="AC6" s="98">
        <v>771.55779880893772</v>
      </c>
      <c r="AD6" s="98">
        <v>771.55779880893772</v>
      </c>
      <c r="AE6" s="98">
        <v>771.55779880893772</v>
      </c>
      <c r="AF6" s="98">
        <v>771.55779880893772</v>
      </c>
      <c r="AG6" s="98">
        <v>771.55779880893772</v>
      </c>
      <c r="AH6" s="98">
        <v>771.55779880893772</v>
      </c>
      <c r="AI6" s="98">
        <v>771.55779880893772</v>
      </c>
      <c r="AJ6" s="98">
        <v>771.55779880893772</v>
      </c>
      <c r="AK6" s="98">
        <v>771.55779880893772</v>
      </c>
      <c r="AL6" s="98">
        <v>771.55779880893772</v>
      </c>
      <c r="AM6" s="98">
        <v>771.55779880893772</v>
      </c>
      <c r="AN6" s="98">
        <v>771.55779880893772</v>
      </c>
      <c r="AO6" s="98">
        <v>771.55779880893772</v>
      </c>
      <c r="AP6" s="98">
        <v>771.55779880893772</v>
      </c>
      <c r="AQ6" s="98">
        <v>771.55779880893772</v>
      </c>
      <c r="AR6" s="98">
        <v>771.55779880893772</v>
      </c>
      <c r="AS6" s="98">
        <v>771.55779880893772</v>
      </c>
      <c r="AT6" s="98">
        <v>771.55779880893772</v>
      </c>
      <c r="AU6" s="98">
        <v>771.55779880893772</v>
      </c>
      <c r="AV6" s="98">
        <v>771.55779880893772</v>
      </c>
      <c r="AW6" s="98">
        <v>771.55779880893772</v>
      </c>
      <c r="AX6" s="98">
        <v>771.55779880893772</v>
      </c>
      <c r="AY6" s="98">
        <v>771.55779880893772</v>
      </c>
      <c r="AZ6" s="98">
        <v>771.55779880893772</v>
      </c>
      <c r="BA6" s="98">
        <v>771.55779880893772</v>
      </c>
      <c r="BB6" s="98">
        <v>771.55779880893772</v>
      </c>
      <c r="BC6" s="98">
        <v>771.55779880893772</v>
      </c>
      <c r="BD6" s="98">
        <v>771.55779880893772</v>
      </c>
      <c r="BE6" s="98">
        <v>771.55779880893772</v>
      </c>
      <c r="BF6" s="98">
        <v>771.55779880893772</v>
      </c>
      <c r="BG6" s="98">
        <v>771.55779880893772</v>
      </c>
      <c r="BH6" s="98">
        <v>771.55779880893772</v>
      </c>
      <c r="BI6" s="98">
        <v>771.55779880893772</v>
      </c>
      <c r="BJ6" s="98">
        <v>771.55779880893772</v>
      </c>
      <c r="BK6" s="98">
        <v>771.55779880893772</v>
      </c>
      <c r="BL6" s="98">
        <v>771.55779880893772</v>
      </c>
      <c r="BM6" s="98">
        <v>771.55779880893772</v>
      </c>
      <c r="BN6" s="98">
        <v>771.55779880893772</v>
      </c>
      <c r="BO6" s="98">
        <v>771.55779880893772</v>
      </c>
      <c r="BP6" s="98">
        <v>771.55779880893772</v>
      </c>
      <c r="BQ6" s="98">
        <v>771.55779880893772</v>
      </c>
      <c r="BR6" s="98">
        <v>771.55779880893772</v>
      </c>
      <c r="BS6" s="98">
        <v>771.55779880893772</v>
      </c>
      <c r="BT6" s="98">
        <v>771.55779880893772</v>
      </c>
      <c r="BU6" s="98">
        <v>771.55779880893772</v>
      </c>
      <c r="BV6" s="98">
        <v>771.55779880893772</v>
      </c>
      <c r="BW6" s="98">
        <v>771.55779880893772</v>
      </c>
      <c r="BX6" s="98">
        <v>771.55779880893772</v>
      </c>
      <c r="BY6" s="98">
        <v>771.55779880893772</v>
      </c>
      <c r="BZ6" s="98">
        <v>771.55779880893772</v>
      </c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4"/>
    </row>
    <row r="7" spans="1:92" x14ac:dyDescent="0.25">
      <c r="A7" s="99" t="s">
        <v>51</v>
      </c>
      <c r="B7" s="100">
        <v>0</v>
      </c>
      <c r="C7" s="100">
        <v>0</v>
      </c>
      <c r="D7" s="100">
        <v>771.55779880893772</v>
      </c>
      <c r="E7" s="100">
        <v>771.55779880893772</v>
      </c>
      <c r="F7" s="100">
        <v>771.55779880893772</v>
      </c>
      <c r="G7" s="100">
        <v>771.55779880893772</v>
      </c>
      <c r="H7" s="100">
        <v>771.55779880893772</v>
      </c>
      <c r="I7" s="100">
        <v>771.55779880893772</v>
      </c>
      <c r="J7" s="100">
        <v>771.55779880893772</v>
      </c>
      <c r="K7" s="100">
        <v>771.55779880893772</v>
      </c>
      <c r="L7" s="100">
        <v>771.55779880893772</v>
      </c>
      <c r="M7" s="100">
        <v>771.55779880893772</v>
      </c>
      <c r="N7" s="100">
        <v>771.55779880893772</v>
      </c>
      <c r="O7" s="100">
        <v>771.55779880893772</v>
      </c>
      <c r="P7" s="100">
        <v>771.55779880893772</v>
      </c>
      <c r="Q7" s="100">
        <v>771.55779880893772</v>
      </c>
      <c r="R7" s="100">
        <v>771.55779880893772</v>
      </c>
      <c r="S7" s="100">
        <v>771.55779880893772</v>
      </c>
      <c r="T7" s="100">
        <v>771.55779880893772</v>
      </c>
      <c r="U7" s="100">
        <v>771.55779880893772</v>
      </c>
      <c r="V7" s="100">
        <v>771.55779880893772</v>
      </c>
      <c r="W7" s="100">
        <v>771.55779880893772</v>
      </c>
      <c r="X7" s="100">
        <v>771.55779880893772</v>
      </c>
      <c r="Y7" s="100">
        <v>771.55779880893772</v>
      </c>
      <c r="Z7" s="100">
        <v>771.55779880893772</v>
      </c>
      <c r="AA7" s="100">
        <v>771.55779880893772</v>
      </c>
      <c r="AB7" s="100">
        <v>771.55779880893772</v>
      </c>
      <c r="AC7" s="100">
        <v>771.55779880893772</v>
      </c>
      <c r="AD7" s="100">
        <v>771.55779880893772</v>
      </c>
      <c r="AE7" s="100">
        <v>771.55779880893772</v>
      </c>
      <c r="AF7" s="100">
        <v>771.55779880893772</v>
      </c>
      <c r="AG7" s="100">
        <v>771.55779880893772</v>
      </c>
      <c r="AH7" s="100">
        <v>771.55779880893772</v>
      </c>
      <c r="AI7" s="100">
        <v>771.55779880893772</v>
      </c>
      <c r="AJ7" s="100">
        <v>771.55779880893772</v>
      </c>
      <c r="AK7" s="100">
        <v>771.55779880893772</v>
      </c>
      <c r="AL7" s="100">
        <v>771.55779880893772</v>
      </c>
      <c r="AM7" s="100">
        <v>771.55779880893772</v>
      </c>
      <c r="AN7" s="100">
        <v>771.55779880893772</v>
      </c>
      <c r="AO7" s="100">
        <v>771.55779880893772</v>
      </c>
      <c r="AP7" s="100">
        <v>771.55779880893772</v>
      </c>
      <c r="AQ7" s="100">
        <v>771.55779880893772</v>
      </c>
      <c r="AR7" s="100">
        <v>771.55779880893772</v>
      </c>
      <c r="AS7" s="100">
        <v>771.55779880893772</v>
      </c>
      <c r="AT7" s="100">
        <v>771.55779880893772</v>
      </c>
      <c r="AU7" s="100">
        <v>771.55779880893772</v>
      </c>
      <c r="AV7" s="100">
        <v>771.55779880893772</v>
      </c>
      <c r="AW7" s="100">
        <v>771.55779880893772</v>
      </c>
      <c r="AX7" s="100">
        <v>771.55779880893772</v>
      </c>
      <c r="AY7" s="100">
        <v>771.55779880893772</v>
      </c>
      <c r="AZ7" s="100">
        <v>771.55779880893772</v>
      </c>
      <c r="BA7" s="100">
        <v>771.55779880893772</v>
      </c>
      <c r="BB7" s="100">
        <v>771.55779880893772</v>
      </c>
      <c r="BC7" s="100">
        <v>771.55779880893772</v>
      </c>
      <c r="BD7" s="100">
        <v>771.55779880893772</v>
      </c>
      <c r="BE7" s="100">
        <v>771.55779880893772</v>
      </c>
      <c r="BF7" s="100">
        <v>771.55779880893772</v>
      </c>
      <c r="BG7" s="100">
        <v>771.55779880893772</v>
      </c>
      <c r="BH7" s="100">
        <v>771.55779880893772</v>
      </c>
      <c r="BI7" s="100">
        <v>771.55779880893772</v>
      </c>
      <c r="BJ7" s="100">
        <v>771.55779880893772</v>
      </c>
      <c r="BK7" s="100">
        <v>771.55779880893772</v>
      </c>
      <c r="BL7" s="100">
        <v>771.55779880893772</v>
      </c>
      <c r="BM7" s="100">
        <v>771.55779880893772</v>
      </c>
      <c r="BN7" s="100">
        <v>771.55779880893772</v>
      </c>
      <c r="BO7" s="100">
        <v>771.55779880893772</v>
      </c>
      <c r="BP7" s="100">
        <v>771.55779880893772</v>
      </c>
      <c r="BQ7" s="100">
        <v>771.55779880893772</v>
      </c>
      <c r="BR7" s="100">
        <v>771.55779880893772</v>
      </c>
      <c r="BS7" s="100">
        <v>771.55779880893772</v>
      </c>
      <c r="BT7" s="100">
        <v>771.55779880893772</v>
      </c>
      <c r="BU7" s="100">
        <v>771.55779880893772</v>
      </c>
      <c r="BV7" s="100">
        <v>771.55779880893772</v>
      </c>
      <c r="BW7" s="100">
        <v>771.55779880893772</v>
      </c>
      <c r="BX7" s="100">
        <v>771.55779880893772</v>
      </c>
      <c r="BY7" s="100">
        <v>771.55779880893772</v>
      </c>
      <c r="BZ7" s="100">
        <v>771.55779880893772</v>
      </c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4"/>
    </row>
    <row r="8" spans="1:92" x14ac:dyDescent="0.25">
      <c r="A8" s="101" t="s">
        <v>52</v>
      </c>
      <c r="B8" s="102">
        <v>0</v>
      </c>
      <c r="C8" s="102">
        <v>7072.6380981100247</v>
      </c>
      <c r="D8" s="102">
        <v>7844.1958969189627</v>
      </c>
      <c r="E8" s="102">
        <v>7844.1958969189627</v>
      </c>
      <c r="F8" s="102">
        <v>7844.1958969189627</v>
      </c>
      <c r="G8" s="102">
        <v>7844.1958969189627</v>
      </c>
      <c r="H8" s="102">
        <v>7844.1958969189627</v>
      </c>
      <c r="I8" s="102">
        <v>7844.1958969189627</v>
      </c>
      <c r="J8" s="102">
        <v>7844.1958969189627</v>
      </c>
      <c r="K8" s="102">
        <v>7844.1958969189627</v>
      </c>
      <c r="L8" s="102">
        <v>7844.1958969189627</v>
      </c>
      <c r="M8" s="102">
        <v>1440.2828599635423</v>
      </c>
      <c r="N8" s="102">
        <v>1440.2828599635423</v>
      </c>
      <c r="O8" s="102">
        <v>1440.2828599635423</v>
      </c>
      <c r="P8" s="102">
        <v>1440.2828599635423</v>
      </c>
      <c r="Q8" s="102">
        <v>1440.2828599635423</v>
      </c>
      <c r="R8" s="102">
        <v>1440.2828599635423</v>
      </c>
      <c r="S8" s="102">
        <v>1440.2828599635423</v>
      </c>
      <c r="T8" s="102">
        <v>1440.2828599635423</v>
      </c>
      <c r="U8" s="102">
        <v>1440.2828599635423</v>
      </c>
      <c r="V8" s="102">
        <v>1440.2828599635423</v>
      </c>
      <c r="W8" s="102">
        <v>1440.2828599635423</v>
      </c>
      <c r="X8" s="102">
        <v>1440.2828599635423</v>
      </c>
      <c r="Y8" s="102">
        <v>1440.2828599635423</v>
      </c>
      <c r="Z8" s="102">
        <v>1440.2828599635423</v>
      </c>
      <c r="AA8" s="102">
        <v>1440.2828599635423</v>
      </c>
      <c r="AB8" s="102">
        <v>1440.2828599635423</v>
      </c>
      <c r="AC8" s="102">
        <v>1440.2828599635423</v>
      </c>
      <c r="AD8" s="102">
        <v>1440.2828599635423</v>
      </c>
      <c r="AE8" s="102">
        <v>1440.2828599635423</v>
      </c>
      <c r="AF8" s="102">
        <v>1440.2828599635423</v>
      </c>
      <c r="AG8" s="102">
        <v>1440.2828599635423</v>
      </c>
      <c r="AH8" s="102">
        <v>1440.2828599635423</v>
      </c>
      <c r="AI8" s="102">
        <v>1440.2828599635423</v>
      </c>
      <c r="AJ8" s="102">
        <v>1440.2828599635423</v>
      </c>
      <c r="AK8" s="102">
        <v>1440.2828599635423</v>
      </c>
      <c r="AL8" s="102">
        <v>1440.2828599635423</v>
      </c>
      <c r="AM8" s="102">
        <v>1440.2828599635423</v>
      </c>
      <c r="AN8" s="102">
        <v>1440.2828599635423</v>
      </c>
      <c r="AO8" s="102">
        <v>1440.2828599635423</v>
      </c>
      <c r="AP8" s="102">
        <v>1440.2828599635423</v>
      </c>
      <c r="AQ8" s="102">
        <v>1440.2828599635423</v>
      </c>
      <c r="AR8" s="102">
        <v>1440.2828599635423</v>
      </c>
      <c r="AS8" s="102">
        <v>1440.2828599635423</v>
      </c>
      <c r="AT8" s="102">
        <v>1440.2828599635423</v>
      </c>
      <c r="AU8" s="102">
        <v>1440.2828599635423</v>
      </c>
      <c r="AV8" s="102">
        <v>1440.2828599635423</v>
      </c>
      <c r="AW8" s="102">
        <v>1440.2828599635423</v>
      </c>
      <c r="AX8" s="102">
        <v>1440.2828599635423</v>
      </c>
      <c r="AY8" s="102">
        <v>1440.2828599635423</v>
      </c>
      <c r="AZ8" s="102">
        <v>1440.2828599635423</v>
      </c>
      <c r="BA8" s="102">
        <v>1440.2828599635423</v>
      </c>
      <c r="BB8" s="102">
        <v>1440.2828599635423</v>
      </c>
      <c r="BC8" s="102">
        <v>1440.2828599635423</v>
      </c>
      <c r="BD8" s="102">
        <v>1440.2828599635423</v>
      </c>
      <c r="BE8" s="102">
        <v>1440.2828599635423</v>
      </c>
      <c r="BF8" s="102">
        <v>1440.2828599635423</v>
      </c>
      <c r="BG8" s="102">
        <v>1440.2828599635423</v>
      </c>
      <c r="BH8" s="102">
        <v>1440.2828599635423</v>
      </c>
      <c r="BI8" s="102">
        <v>1440.2828599635423</v>
      </c>
      <c r="BJ8" s="102">
        <v>1440.2828599635423</v>
      </c>
      <c r="BK8" s="102">
        <v>1440.2828599635423</v>
      </c>
      <c r="BL8" s="102">
        <v>1440.2828599635423</v>
      </c>
      <c r="BM8" s="102">
        <v>1440.2828599635423</v>
      </c>
      <c r="BN8" s="102">
        <v>1440.2828599635423</v>
      </c>
      <c r="BO8" s="102">
        <v>1440.2828599635423</v>
      </c>
      <c r="BP8" s="102">
        <v>1440.2828599635423</v>
      </c>
      <c r="BQ8" s="102">
        <v>1440.2828599635423</v>
      </c>
      <c r="BR8" s="102">
        <v>1440.2828599635423</v>
      </c>
      <c r="BS8" s="102">
        <v>1440.2828599635423</v>
      </c>
      <c r="BT8" s="102">
        <v>1440.2828599635423</v>
      </c>
      <c r="BU8" s="102">
        <v>1440.2828599635423</v>
      </c>
      <c r="BV8" s="102">
        <v>1440.2828599635423</v>
      </c>
      <c r="BW8" s="102">
        <v>1440.2828599635423</v>
      </c>
      <c r="BX8" s="102">
        <v>1440.2828599635423</v>
      </c>
      <c r="BY8" s="102">
        <v>1440.2828599635423</v>
      </c>
      <c r="BZ8" s="102">
        <v>771.55779880893772</v>
      </c>
      <c r="CA8" s="105"/>
      <c r="CB8" s="105"/>
      <c r="CC8" s="105"/>
      <c r="CD8" s="105"/>
      <c r="CE8" s="105"/>
      <c r="CF8" s="105"/>
      <c r="CG8" s="105"/>
      <c r="CH8" s="105"/>
      <c r="CI8" s="105"/>
      <c r="CJ8" s="105"/>
      <c r="CK8" s="105"/>
      <c r="CL8" s="105"/>
      <c r="CM8" s="105"/>
      <c r="CN8" s="104"/>
    </row>
    <row r="9" spans="1:92" x14ac:dyDescent="0.25">
      <c r="A9" s="93"/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</row>
    <row r="10" spans="1:92" x14ac:dyDescent="0.25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</row>
    <row r="11" spans="1:92" x14ac:dyDescent="0.25">
      <c r="A11" s="93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  <c r="BM11" s="93"/>
      <c r="BN11" s="93"/>
      <c r="BO11" s="93"/>
      <c r="BP11" s="93"/>
      <c r="BQ11" s="93"/>
      <c r="BR11" s="93"/>
      <c r="BS11" s="93"/>
      <c r="BT11" s="93"/>
      <c r="BU11" s="93"/>
      <c r="BV11" s="93"/>
      <c r="BW11" s="93"/>
      <c r="BX11" s="93"/>
      <c r="BY11" s="93"/>
      <c r="BZ11" s="93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</row>
    <row r="12" spans="1:92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</row>
    <row r="13" spans="1:92" x14ac:dyDescent="0.25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</row>
    <row r="14" spans="1:92" x14ac:dyDescent="0.25">
      <c r="A14" s="65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</row>
    <row r="15" spans="1:92" x14ac:dyDescent="0.25">
      <c r="A15" s="65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</row>
    <row r="16" spans="1:92" x14ac:dyDescent="0.25">
      <c r="A16" s="63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</row>
    <row r="17" spans="1:91" x14ac:dyDescent="0.25">
      <c r="A17" s="65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</row>
    <row r="18" spans="1:91" s="21" customFormat="1" x14ac:dyDescent="0.25">
      <c r="A18" s="92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  <c r="BT18" s="105"/>
      <c r="BU18" s="105"/>
      <c r="BV18" s="105"/>
      <c r="BW18" s="105"/>
      <c r="BX18" s="105"/>
      <c r="BY18" s="105"/>
      <c r="BZ18" s="105"/>
      <c r="CA18" s="105"/>
      <c r="CB18" s="105"/>
      <c r="CC18" s="105"/>
      <c r="CD18" s="105"/>
      <c r="CE18" s="105"/>
      <c r="CF18" s="105"/>
      <c r="CG18" s="105"/>
      <c r="CH18" s="105"/>
      <c r="CI18" s="105"/>
      <c r="CJ18" s="105"/>
      <c r="CK18" s="105"/>
      <c r="CL18" s="105"/>
      <c r="CM18" s="10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0"/>
  <sheetViews>
    <sheetView workbookViewId="0">
      <selection activeCell="C9" sqref="C9"/>
    </sheetView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43</v>
      </c>
      <c r="B2" s="46">
        <v>1.11E-2</v>
      </c>
      <c r="C2" s="19">
        <f t="shared" ref="C2" si="0">1+B2</f>
        <v>1.0111000000000001</v>
      </c>
      <c r="D2" s="19"/>
    </row>
    <row r="3" spans="1:4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25">
      <c r="A8" s="24" t="s">
        <v>39</v>
      </c>
      <c r="B8" s="21">
        <v>-3.8E-3</v>
      </c>
      <c r="C8" s="19">
        <f t="shared" ref="C8:C10" si="2">1+B8</f>
        <v>0.99619999999999997</v>
      </c>
      <c r="D8" s="19"/>
    </row>
    <row r="9" spans="1:4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25">
      <c r="A10" s="26" t="s">
        <v>49</v>
      </c>
      <c r="B10" s="21">
        <v>1.7500000000000002E-2</v>
      </c>
      <c r="C10" s="21">
        <f t="shared" si="2"/>
        <v>1.0175000000000001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prisniveau</vt:lpstr>
      <vt:lpstr>Gen. inv. 2016-niveau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Nikos Vourexacis (KFST)</cp:lastModifiedBy>
  <dcterms:created xsi:type="dcterms:W3CDTF">2016-02-18T09:14:14Z</dcterms:created>
  <dcterms:modified xsi:type="dcterms:W3CDTF">2018-03-07T16:39:06Z</dcterms:modified>
</cp:coreProperties>
</file>