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4" i="19" l="1"/>
  <c r="E14" i="19"/>
  <c r="G11" i="7" l="1"/>
  <c r="G10" i="7"/>
  <c r="G9" i="7"/>
  <c r="G13" i="10" l="1"/>
  <c r="G11" i="10" l="1"/>
  <c r="K12" i="22"/>
  <c r="K11" i="22"/>
  <c r="K10" i="22"/>
  <c r="F18" i="20"/>
  <c r="F19" i="20" s="1"/>
  <c r="K20" i="22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3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<sst xmlns="http://schemas.openxmlformats.org/spreadsheetml/2006/main" count="321" uniqueCount="144">
  <si>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</si>
  <si>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</si>
  <si>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</si>
  <si>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</si>
  <si>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</si>
  <si>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</si>
  <si>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</si>
  <si>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</si>
  <si>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</si>
  <si>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</si>
  <si>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</si>
  <si>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</si>
  <si>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</si>
  <si>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</si>
  <si>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</si>
  <si>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</si>
  <si>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</si>
  <si>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</si>
  <si>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</si>
  <si>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</si>
  <si>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</si>
  <si>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</si>
  <si>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</si>
  <si>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</si>
  <si>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</si>
  <si>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</si>
  <si>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</si>
  <si>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</si>
  <si>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</si>
  <si>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</si>
  <si>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</si>
  <si>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</si>
  <si>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</si>
  <si>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</si>
  <si>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</si>
  <si>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</si>
  <si>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</si>
  <si>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</si>
  <si>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</si>
  <si>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</si>
  <si>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</si>
  <si>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</si>
  <si>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</si>
  <si>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</si>
  <si>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</si>
  <si>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</si>
  <si>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</si>
  <si>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</si>
  <si>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</si>
  <si>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</si>
  <si>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</si>
  <si>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</si>
  <si>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</si>
  <si>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</si>
  <si>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</si>
  <si>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</si>
  <si>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</si>
  <si>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</si>
  <si>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</si>
  <si>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</si>
  <si>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</si>
  <si>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</si>
  <si>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</si>
  <si>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</si>
  <si>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</si>
  <si>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</si>
  <si>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</si>
  <si>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</si>
  <si>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</si>
  <si>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</si>
  <si>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</si>
  <si>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</si>
  <si>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</si>
  <si>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</si>
  <si>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</si>
  <si>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</si>
  <si>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</si>
  <si>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</si>
  <si>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</si>
  <si>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</si>
  <si>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</si>
  <si>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</si>
  <si>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</si>
  <si>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</si>
  <si>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</si>
  <si>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</si>
  <si>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</si>
  <si>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</si>
  <si>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</si>
  <si>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</si>
  <si>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</si>
  <si>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</si>
  <si>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</si>
  <si>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</si>
  <si>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</si>
  <si>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</si>
  <si>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</si>
  <si>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</si>
  <si>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</si>
  <si>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</si>
  <si>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</si>
  <si>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</si>
  <si>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</si>
  <si>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</si>
  <si>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</si>
  <si>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</si>
  <si>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</si>
  <si>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</si>
  <si>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</si>
  <si>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</si>
  <si>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</si>
  <si>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</si>
  <si>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</si>
  <si>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</si>
  <si>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</si>
  <si>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</si>
  <si>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</si>
  <si>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Elanlæg - vandværk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</si>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</sst>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>
      <selection activeCell="D15" sqref="D15:G15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topLeftCell="A4" zoomScaleNormal="100" workbookViewId="0">
      <selection activeCell="K11" sqref="K11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4254597</v>
      </c>
      <c r="F9" s="13" t="s">
        <v>4</v>
      </c>
      <c r="G9" s="48">
        <v>4279066</v>
      </c>
      <c r="H9" s="13" t="s">
        <v>4</v>
      </c>
      <c r="I9" s="48">
        <v>4303986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1137965.4711932682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810128.67751145619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2667816.9678592267</v>
      </c>
      <c r="L12" s="8" t="s">
        <v>4</v>
      </c>
      <c r="M12" s="2"/>
    </row>
    <row r="13" spans="1:13" x14ac:dyDescent="0.25">
      <c r="A13" s="2"/>
      <c r="B13" s="44" t="s">
        <v>143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-123826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-72416.126810500049</v>
      </c>
      <c r="F14" s="8" t="s">
        <v>4</v>
      </c>
      <c r="G14" s="9">
        <f>E14*(1+$E$25/100)</f>
        <v>-73683.409029683811</v>
      </c>
      <c r="H14" s="8" t="s">
        <v>4</v>
      </c>
      <c r="I14" s="9">
        <f>G14*(1+$E$25/100)</f>
        <v>-74972.868687703289</v>
      </c>
      <c r="J14" s="8" t="s">
        <v>4</v>
      </c>
      <c r="K14" s="51">
        <f>I14*(1+$E$25/100)</f>
        <v>-76284.893889738101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103516.4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-147240.30536844581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-1267.2822191837511</v>
      </c>
      <c r="F19" s="8" t="s">
        <v>4</v>
      </c>
      <c r="G19" s="42">
        <f>(G17+G14)*($E$25/100)</f>
        <v>-1289.4596580194668</v>
      </c>
      <c r="H19" s="8" t="s">
        <v>4</v>
      </c>
      <c r="I19" s="42">
        <f>(I17+I14)*($E$25/100)</f>
        <v>-1312.0252020348078</v>
      </c>
      <c r="J19" s="8" t="s">
        <v>4</v>
      </c>
      <c r="K19" s="42">
        <f>SUM(K10:K14,K17:K18)*($E$25/100)</f>
        <v>77276.503896798735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-31555.278302219976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4180913.5909703164</v>
      </c>
      <c r="F21" s="38" t="s">
        <v>4</v>
      </c>
      <c r="G21" s="49">
        <f>SUM(G9:G20)</f>
        <v>4204093.1313122967</v>
      </c>
      <c r="H21" s="38" t="s">
        <v>4</v>
      </c>
      <c r="I21" s="49">
        <f>SUM(I9:I20)</f>
        <v>4227701.1061102618</v>
      </c>
      <c r="J21" s="38" t="s">
        <v>4</v>
      </c>
      <c r="K21" s="52">
        <f>SUM(K9:K20)</f>
        <v>4417797.5429003472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9" sqref="G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f>979099.870274933+101154</f>
        <v>1080253.8702749331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f>758182.227985458+10861</f>
        <v>769043.22798545798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f>2509481.37573562+23038</f>
        <v>2532519.37573562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4381816.4739960115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topLeftCell="A4" zoomScaleNormal="100" workbookViewId="0">
      <selection activeCell="G21" sqref="G21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629.59839999999997</v>
      </c>
      <c r="F11" s="17" t="s">
        <v>4</v>
      </c>
      <c r="G11" s="21">
        <v>1267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111963.9142</v>
      </c>
      <c r="F12" s="17" t="s">
        <v>4</v>
      </c>
      <c r="G12" s="21">
        <v>201212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23527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f>2333017.7154+22432</f>
        <v>2355449.7154000001</v>
      </c>
      <c r="F14" s="17" t="s">
        <v>4</v>
      </c>
      <c r="G14" s="21">
        <f>2180834+22432</f>
        <v>2203266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-71170.640600000042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-72416.126810500049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-1049686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-737286.25925925933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-312399.74074074067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-104133.24691358022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20473</v>
      </c>
      <c r="F10" s="9">
        <f>E10/D10</f>
        <v>818.92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650000</v>
      </c>
      <c r="F11" s="9">
        <f t="shared" ref="F11:F13" si="0">E11/D11</f>
        <v>8666.6666666666661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417361</v>
      </c>
      <c r="F12" s="9">
        <f>E12/D12</f>
        <v>5564.8133333333335</v>
      </c>
      <c r="G12" s="17" t="s">
        <v>4</v>
      </c>
      <c r="H12" s="2"/>
    </row>
    <row r="13" spans="1:8" ht="26.25" x14ac:dyDescent="0.25">
      <c r="A13" s="2"/>
      <c r="B13" s="43" t="s">
        <v>119</v>
      </c>
      <c r="C13" s="28">
        <v>2016</v>
      </c>
      <c r="D13" s="22">
        <v>10</v>
      </c>
      <c r="E13" s="21">
        <v>366385</v>
      </c>
      <c r="F13" s="9">
        <f t="shared" si="0"/>
        <v>36638.5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51688.9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2412840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2320382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92458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-8548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-4000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-4548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51688.9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36082.5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15606.400000000001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3704040.6946315542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524897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83400.306666666671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-21260.520000000004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88741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675777.78666666662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290520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290520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-1454219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-1454219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-487921.21333333338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3832218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19063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3851281</v>
      </c>
      <c r="F35" s="25" t="s">
        <v>4</v>
      </c>
      <c r="G35" s="12">
        <f>-E35</f>
        <v>-3851281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-147240.30536844581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2018-05-31T12:38:38Z</dcterms:modified>
</cp:coreProperties>
</file>