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Sorø Vand AS (V172)\ØR2027\"/>
    </mc:Choice>
  </mc:AlternateContent>
  <xr:revisionPtr revIDLastSave="0" documentId="13_ncr:1_{4CE8AF6C-E68D-4544-A574-40C29F24C8B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2" i="3" l="1"/>
  <c r="C13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s="1"/>
  <c r="C10" i="3" l="1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<sst xmlns="http://schemas.openxmlformats.org/spreadsheetml/2006/main" count="298" uniqueCount="135">
  <si>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</si>
  <si>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</si>
  <si>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</si>
  <si>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</si>
  <si>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</si>
  <si>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</si>
  <si>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</si>
  <si>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</si>
  <si>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</si>
  <si>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</si>
  <si>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</si>
  <si>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</si>
  <si>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</si>
  <si>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</si>
  <si>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</si>
  <si>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</si>
  <si>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</si>
  <si>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</si>
  <si>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</si>
  <si>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</si>
  <si>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</si>
  <si>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</si>
  <si>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</si>
  <si>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</si>
  <si>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</si>
  <si>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</si>
  <si>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</si>
  <si>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</si>
  <si>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</si>
  <si>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</si>
  <si>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</si>
  <si>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</si>
  <si>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</si>
  <si>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</si>
  <si>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</si>
  <si>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</si>
  <si>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</si>
  <si>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</si>
  <si>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</si>
  <si>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</si>
  <si>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</si>
  <si>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</si>
  <si>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</si>
  <si>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</si>
  <si>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</si>
  <si>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</si>
  <si>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</si>
  <si>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</si>
  <si>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</si>
  <si>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</si>
  <si>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</si>
  <si>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</si>
  <si>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</si>
  <si>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</si>
  <si>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</si>
  <si>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</si>
  <si>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</si>
  <si>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</si>
  <si>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</si>
  <si>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</si>
  <si>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</si>
  <si>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</si>
  <si>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</si>
  <si>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</si>
  <si>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</si>
  <si>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</si>
  <si>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</si>
  <si>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</si>
  <si>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</si>
  <si>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</si>
  <si>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</si>
  <si>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</si>
  <si>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</si>
  <si>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</si>
  <si>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</si>
  <si>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</si>
  <si>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</si>
  <si>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</si>
  <si>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</si>
  <si>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</si>
  <si>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</si>
  <si>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</si>
  <si>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</si>
  <si>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</si>
  <si>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</si>
  <si>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</si>
  <si>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</si>
  <si>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</si>
  <si>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</si>
  <si>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</si>
  <si>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</si>
  <si>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</si>
  <si>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</si>
  <si>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</si>
  <si>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</si>
  <si>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</si>
  <si>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</si>
  <si>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</si>
  <si>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</si>
  <si>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</si>
  <si>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</si>
  <si>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</si>
  <si>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</si>
  <si>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</si>
  <si>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</si>
  <si>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</si>
  <si>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</si>
  <si>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</si>
  <si>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</si>
  <si>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</si>
  <si>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</si>
  <si>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</si>
  <si>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</si>
  <si>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</si>
  <si>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</si>
  <si>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</si>
  <si>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</si>
  <si>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</si>
  <si>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</si>
  <si>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</si>
  <si>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</si>
  <si>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</si>
  <si>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</si>
  <si>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</si>
  <si>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</si>
  <si>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</si>
  <si>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Egenkontrol vandmålere</t>
  </si>
  <si>
    <t>Nye stik og byggemodninger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</si>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</sst>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1cb+ymr2gAk19LylKyTTZFg3Nb9YgNXcSigkj8ZCb0kkyoGfo4ODnaHH8F5cqWZARoTwmq8a1iZ64AIR7idtcQ==" saltValue="bvZKaE7Ng2nhb7+qGZj0v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jQQNxdvRZwantIvnyFU9yQ4tXklx3HJbpgoVQKcp04U4lDlbcgLV2Pz20Neb43cDTabOtVNkr/g8Ho3Bk0oS0Q==" saltValue="SpKuwb4HkOOS1KpfVJsdj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MZUrowJYC92OyXU0DD7d0NyS/tRW5BHo2K+YJrV8KiGbUG8CU6hMiH+DTpqH6g3i5GXb4hR5TTR5oefJVFDV5Q==" saltValue="Pi2s9MjKwmTT/AE9Pn1xU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5EqVeYuG9Cu53YfIGoeC3gItbpDu8Ec6uONcvS3zUmFLL/utAzUGBIeEj/rNWeo+eTdO/iox7WPghL16xNioEQ==" saltValue="NQ1vOH5FQAckEnxG8xCBO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FjQMsehW+0mgH0/jzOE48Xipu37u7FxGoAiXEAOXzb71wVKz9Ik07txNOK20+BWfU+haezH5sl/uEvsv3QdrGw==" saltValue="NpLqCELUYvkkBB8c/CL2J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PFMGUwJRUa1eCnpL0uU7N1pJmuK45dmDYI3LPUO0tpLI/PKOScImPuDTz8sopX67vSSOmKK0qrBjV69CdDIsgA==" saltValue="l6rG3+TbgWzZqQ0ofyf3m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SXC8++cBSaQxN94PF+XR17zKhPzUcVM07e+kR6R+bz5345UhzqtrL1f8Xz7LbcXLp4/bHBDv2UBn0GMBQ/s4SA==" saltValue="CM78s4OqOf6YcLiiq+uErg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7614206.2055167202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111648.23278929999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-131339.52545120235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97969.242375827162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7692484.155230646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7692484.155230646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k/Xp3EluPh3B3YQmsvrb8aGMW2T0SmbtPPJl9NbaM8CUD0AwfYKHDceCuTNWCQBgiW3gLKgedLXw86ETztCPMQ==" saltValue="ep2nI4Snhqb3PvBVMn05f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10919309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229502.23591419001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11148811.235914189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10305820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842991.23591418937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732814</v>
      </c>
      <c r="D18" s="35" t="s">
        <v>31</v>
      </c>
      <c r="E18" s="5"/>
    </row>
    <row r="19" spans="1:5" ht="15" customHeight="1" x14ac:dyDescent="0.25">
      <c r="A19" s="5"/>
      <c r="B19" s="14" t="s">
        <v>128</v>
      </c>
      <c r="C19" s="30">
        <f>C15+C18</f>
        <v>1575805.2359141894</v>
      </c>
      <c r="D19" s="16" t="s">
        <v>31</v>
      </c>
      <c r="E19" s="5"/>
    </row>
    <row r="20" spans="1:5" ht="39.75" customHeight="1" x14ac:dyDescent="0.25">
      <c r="A20" s="5"/>
      <c r="B20" s="108" t="s">
        <v>129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130</v>
      </c>
      <c r="C22" s="15"/>
      <c r="D22" s="16"/>
      <c r="E22" s="5"/>
    </row>
    <row r="23" spans="1:5" ht="26.25" x14ac:dyDescent="0.25">
      <c r="A23" s="5"/>
      <c r="B23" s="38" t="s">
        <v>131</v>
      </c>
      <c r="C23" s="39">
        <f>100*732814/(10934972+0)</f>
        <v>6.7015626560360646</v>
      </c>
      <c r="D23" s="35" t="s">
        <v>132</v>
      </c>
      <c r="E23" s="5"/>
    </row>
    <row r="24" spans="1:5" ht="26.25" x14ac:dyDescent="0.25">
      <c r="A24" s="5"/>
      <c r="B24" s="38" t="s">
        <v>133</v>
      </c>
      <c r="C24" s="39">
        <f>C19/C12*100</f>
        <v>14.134289320801971</v>
      </c>
      <c r="D24" s="35" t="s">
        <v>132</v>
      </c>
      <c r="E24" s="5"/>
    </row>
    <row r="25" spans="1:5" ht="56.25" customHeight="1" x14ac:dyDescent="0.25">
      <c r="A25" s="5"/>
      <c r="B25" s="104" t="s">
        <v>134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NJe14EJLXM70WqTD3TD6Ld7PsH5fyiDhHSxpJXECM0wcyuRlBM4kwM/wF7SbhCzVOIn+kxFRWVuQ2KtyATgvQA==" saltValue="2tmALkoP0RC6Gq3BjWqLe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7264265.4713899968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-123492.51301362996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473433.24714035308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7614206.2055167202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-388726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7225480.2055167202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LiWAkLil2FynDoiBNiCjaZFseSovAfd7VfALIUZ5rjpqxmXXU/To6Vgl35lcWPou2JVCBgCZtIoSPH11rgGiwQ==" saltValue="7VdYqSZi7OkWuKd34qm++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7614206.2055167202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111648.23278929999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7725854.4383060206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-131339.52545120235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0t/d6IqBy8qbXdiojRm5gwL9VtHTORJ0lzs8PY+a/rm7XsaRBrYK55KIKUi+Xd38R74uKeOm/VZ9KuhkMn26ew==" saltValue="FRqUwX8Z3IDa5VH77nq+A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552.23591418999968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552.23591418999968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Mxx1xqhPDSSBeD424rr1Rkfj5osCRi6/8Znu3utR7C4XevBftwPHjwQBcnmMug1s7rGLmUy4g4kbAJPxqY+9tw==" saltValue="/20hkVN+iKvp9Krg8IAQK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3580722.33458596</v>
      </c>
      <c r="D9" s="22">
        <v>3010393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12903.76408581</v>
      </c>
      <c r="D10" s="22">
        <v>13456</v>
      </c>
      <c r="E10" s="22">
        <f t="shared" ref="E10:E19" si="0">MAX(D10-C10,0)</f>
        <v>552.23591418999968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61418.233182420001</v>
      </c>
      <c r="D11" s="22">
        <v>12282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cdkoRC+QtGLtxoOlOUIaRxo2oa6jIEpOklLcZYralixktMdhnagKtD76L523a624Y+xUg1WqoPPFS65OPGo3jQ==" saltValue="LWt8jCKk1M0THCbkulMzW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126</v>
      </c>
      <c r="C10" s="22">
        <v>0</v>
      </c>
      <c r="D10" s="35" t="s">
        <v>31</v>
      </c>
      <c r="E10" s="22">
        <v>20721</v>
      </c>
      <c r="F10" s="35" t="s">
        <v>31</v>
      </c>
      <c r="G10" s="5"/>
    </row>
    <row r="11" spans="1:7" ht="15" customHeight="1" x14ac:dyDescent="0.25">
      <c r="A11" s="5"/>
      <c r="B11" s="84" t="s">
        <v>127</v>
      </c>
      <c r="C11" s="22">
        <v>69898</v>
      </c>
      <c r="D11" s="35" t="s">
        <v>31</v>
      </c>
      <c r="E11" s="22">
        <v>15898</v>
      </c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69898</v>
      </c>
      <c r="D18" s="71" t="s">
        <v>31</v>
      </c>
      <c r="E18" s="70">
        <f>SUM(E10:E17)</f>
        <v>36619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-1188.2660000000001</v>
      </c>
      <c r="D19" s="35" t="s">
        <v>31</v>
      </c>
      <c r="E19" s="22">
        <f>-E18*'8. Nøgletal'!C14</f>
        <v>-622.52300000000002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4555.4553642000001</v>
      </c>
      <c r="D20" s="35" t="s">
        <v>31</v>
      </c>
      <c r="E20" s="22">
        <f>SUM(E18:E19)*'8. Nøgletal'!C9</f>
        <v>2386.5664250999998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73265.189364199992</v>
      </c>
      <c r="D21" s="71" t="s">
        <v>31</v>
      </c>
      <c r="E21" s="70">
        <f>SUM(E18:E20)</f>
        <v>38383.043425099997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njjKK839F+CTacOYzBfitBtceD7XNcgEnlmED16smzNz9/bkHbB7+g1L9RKFw3PLESqFsvTjklInw1jznf53sQ==" saltValue="jPf3yBUCgJmGaP4iaDj90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126</v>
      </c>
      <c r="C10" s="22">
        <v>122433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122433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jPvJHVc0S+dxK3Pgv7jNnHEgL0xGNNT+NNRTtpDY29c4coFeXEjczlB2D9TztYRJWxMEQVLRmP/HlcyhXgrosQ==" saltValue="QMZ/AQb2x2QENUClxQIf8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2026-08-19T12:58:34Z</dcterms:modified>
</cp:coreProperties>
</file>