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39" i="11"/>
  <c r="F39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E17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38" i="11"/>
  <c r="E24" i="15" l="1"/>
  <c r="D12" i="20"/>
  <c r="C10" i="2" s="1"/>
  <c r="C16" i="2" s="1"/>
  <c r="C12" i="15" l="1"/>
  <c r="C12" i="22" s="1"/>
  <c r="C11" i="23" s="1"/>
  <c r="E37" i="11"/>
  <c r="E39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<sst xmlns="http://schemas.openxmlformats.org/spreadsheetml/2006/main" count="381" uniqueCount="151">
  <si>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</si>
  <si>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</si>
  <si>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</si>
  <si>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</si>
  <si>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</si>
  <si>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</si>
  <si>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</si>
  <si>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</si>
  <si>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</si>
  <si>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</si>
  <si>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</si>
  <si>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</si>
  <si>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</si>
  <si>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</si>
  <si>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</si>
  <si>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</si>
  <si>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</si>
  <si>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</si>
  <si>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</si>
  <si>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</si>
  <si>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</si>
  <si>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</si>
  <si>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</si>
  <si>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</si>
  <si>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</si>
  <si>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</si>
  <si>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</si>
  <si>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</si>
  <si>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</si>
  <si>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</si>
  <si>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</si>
  <si>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</si>
  <si>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</si>
  <si>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</si>
  <si>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</si>
  <si>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</si>
  <si>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</si>
  <si>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</si>
  <si>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</si>
  <si>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</si>
  <si>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</si>
  <si>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</si>
  <si>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</si>
  <si>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</si>
  <si>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</si>
  <si>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</si>
  <si>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</si>
  <si>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</si>
  <si>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</si>
  <si>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</si>
  <si>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</si>
  <si>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</si>
  <si>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</si>
  <si>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</si>
  <si>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</si>
  <si>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</si>
  <si>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</si>
  <si>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</si>
  <si>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</si>
  <si>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</si>
  <si>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</si>
  <si>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</si>
  <si>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</si>
  <si>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</si>
  <si>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</si>
  <si>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</si>
  <si>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</si>
  <si>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</si>
  <si>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</si>
  <si>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</si>
  <si>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</si>
  <si>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</si>
  <si>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</si>
  <si>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</si>
  <si>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</si>
  <si>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</si>
  <si>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</si>
  <si>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</si>
  <si>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</si>
  <si>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</si>
  <si>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</si>
  <si>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</si>
  <si>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</si>
  <si>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</si>
  <si>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</si>
  <si>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</si>
  <si>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</si>
  <si>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</si>
  <si>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</si>
  <si>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</si>
  <si>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</si>
  <si>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</si>
  <si>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</si>
  <si>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</si>
  <si>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</si>
  <si>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</si>
  <si>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</si>
  <si>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</si>
  <si>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</si>
  <si>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</si>
  <si>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</si>
  <si>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</si>
  <si>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</si>
  <si>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</si>
  <si>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</si>
  <si>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</si>
  <si>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</si>
  <si>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</si>
  <si>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</si>
  <si>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</si>
  <si>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</si>
  <si>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</si>
  <si>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</si>
  <si>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</si>
  <si>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</si>
  <si>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</si>
  <si>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</si>
  <si>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</si>
  <si>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</si>
  <si>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</si>
  <si>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</si>
  <si>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</si>
  <si>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</si>
  <si>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</si>
  <si>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</si>
  <si>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</si>
  <si>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</si>
  <si>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</si>
  <si>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</si>
  <si>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</si>
  <si>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</si>
  <si>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</si>
  <si>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</si>
  <si>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</si>
  <si>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</si>
  <si>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</si>
  <si>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</si>
  <si>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</si>
  <si>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</si>
  <si>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Brønde</t>
  </si>
  <si>
    <t>Jordbassin Klasse A</t>
  </si>
  <si>
    <t>Stik</t>
  </si>
  <si>
    <t>Ø 200 mm &lt; Ledningsnet ≤ Ø 500 mm</t>
  </si>
  <si>
    <t>Ø 500 mm &lt; Ledningsnet ≤ Ø 800 mm</t>
  </si>
  <si>
    <t>Ledningsnet ≤ Ø 200 mm</t>
  </si>
  <si>
    <t>Strømpeforing Ø 1200 mm &lt; Ledningsnet ≤ Ø 1600 mm</t>
  </si>
  <si>
    <t>Ø 800 mm &lt; Ledningsnet ≤ Ø 1000 mm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</si>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</sst>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176917295.65824679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138163421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38753874.658246785</v>
      </c>
      <c r="F12" s="25" t="s">
        <v>2</v>
      </c>
      <c r="G12" s="17">
        <f>E12</f>
        <v>38753874.658246785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4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3" t="s">
        <v>139</v>
      </c>
      <c r="C10" s="64">
        <v>75</v>
      </c>
      <c r="D10" s="11">
        <v>16308.56</v>
      </c>
      <c r="E10" s="11">
        <f>D10/C10</f>
        <v>217.44746666666666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3" t="s">
        <v>139</v>
      </c>
      <c r="C11" s="64">
        <v>75</v>
      </c>
      <c r="D11" s="11">
        <v>16308.56</v>
      </c>
      <c r="E11" s="11">
        <f t="shared" ref="E11:E36" si="0">D11/C11</f>
        <v>217.44746666666666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3" t="s">
        <v>140</v>
      </c>
      <c r="C12" s="64">
        <v>50</v>
      </c>
      <c r="D12" s="11">
        <v>538182.44999999995</v>
      </c>
      <c r="E12" s="11">
        <f t="shared" si="0"/>
        <v>10763.648999999999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3" t="s">
        <v>141</v>
      </c>
      <c r="C13" s="64">
        <v>75</v>
      </c>
      <c r="D13" s="11">
        <v>1027.44</v>
      </c>
      <c r="E13" s="11">
        <f t="shared" si="0"/>
        <v>13.699200000000001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3" t="s">
        <v>142</v>
      </c>
      <c r="C14" s="64">
        <v>75</v>
      </c>
      <c r="D14" s="11">
        <v>126564.27</v>
      </c>
      <c r="E14" s="11">
        <f t="shared" si="0"/>
        <v>1687.5236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3" t="s">
        <v>143</v>
      </c>
      <c r="C15" s="64">
        <v>75</v>
      </c>
      <c r="D15" s="11">
        <v>62431.199999999997</v>
      </c>
      <c r="E15" s="11">
        <f t="shared" si="0"/>
        <v>832.41599999999994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63" t="s">
        <v>139</v>
      </c>
      <c r="C16" s="64">
        <v>75</v>
      </c>
      <c r="D16" s="11">
        <v>628669</v>
      </c>
      <c r="E16" s="11">
        <f t="shared" si="0"/>
        <v>8382.253333333334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63" t="s">
        <v>144</v>
      </c>
      <c r="C17" s="64">
        <v>75</v>
      </c>
      <c r="D17" s="11">
        <v>499582.08</v>
      </c>
      <c r="E17" s="11">
        <f t="shared" si="0"/>
        <v>6661.0944</v>
      </c>
      <c r="F17" s="11">
        <v>0</v>
      </c>
      <c r="G17" s="11">
        <v>0</v>
      </c>
      <c r="H17" s="22" t="s">
        <v>2</v>
      </c>
      <c r="I17" s="1"/>
    </row>
    <row r="18" spans="1:9" x14ac:dyDescent="0.25">
      <c r="A18" s="1"/>
      <c r="B18" s="63" t="s">
        <v>141</v>
      </c>
      <c r="C18" s="64">
        <v>75</v>
      </c>
      <c r="D18" s="11">
        <v>246806.82</v>
      </c>
      <c r="E18" s="11">
        <f t="shared" si="0"/>
        <v>3290.7575999999999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3" t="s">
        <v>145</v>
      </c>
      <c r="C19" s="64">
        <v>50</v>
      </c>
      <c r="D19" s="11">
        <v>7127110.8799999999</v>
      </c>
      <c r="E19" s="11">
        <f t="shared" si="0"/>
        <v>142542.2176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63" t="s">
        <v>142</v>
      </c>
      <c r="C20" s="64">
        <v>75</v>
      </c>
      <c r="D20" s="11">
        <v>4053203.22</v>
      </c>
      <c r="E20" s="11">
        <f t="shared" si="0"/>
        <v>54042.709600000002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63" t="s">
        <v>143</v>
      </c>
      <c r="C21" s="64">
        <v>75</v>
      </c>
      <c r="D21" s="11">
        <v>670180.84</v>
      </c>
      <c r="E21" s="11">
        <f t="shared" si="0"/>
        <v>8935.7445333333326</v>
      </c>
      <c r="F21" s="11">
        <v>0</v>
      </c>
      <c r="G21" s="11">
        <v>0</v>
      </c>
      <c r="H21" s="22" t="s">
        <v>2</v>
      </c>
      <c r="I21" s="1"/>
    </row>
    <row r="22" spans="1:9" ht="26.25" x14ac:dyDescent="0.25">
      <c r="A22" s="1"/>
      <c r="B22" s="63" t="s">
        <v>146</v>
      </c>
      <c r="C22" s="64">
        <v>75</v>
      </c>
      <c r="D22" s="11">
        <v>69441.740000000005</v>
      </c>
      <c r="E22" s="11">
        <f t="shared" si="0"/>
        <v>925.88986666666676</v>
      </c>
      <c r="F22" s="11">
        <v>0</v>
      </c>
      <c r="G22" s="11">
        <v>0</v>
      </c>
      <c r="H22" s="22" t="s">
        <v>2</v>
      </c>
      <c r="I22" s="1"/>
    </row>
    <row r="23" spans="1:9" x14ac:dyDescent="0.25">
      <c r="A23" s="1"/>
      <c r="B23" s="63" t="s">
        <v>139</v>
      </c>
      <c r="C23" s="64">
        <v>75</v>
      </c>
      <c r="D23" s="11">
        <v>576247.49</v>
      </c>
      <c r="E23" s="11">
        <f t="shared" si="0"/>
        <v>7683.2998666666663</v>
      </c>
      <c r="F23" s="11">
        <v>0</v>
      </c>
      <c r="G23" s="11">
        <v>0</v>
      </c>
      <c r="H23" s="22" t="s">
        <v>2</v>
      </c>
      <c r="I23" s="1"/>
    </row>
    <row r="24" spans="1:9" x14ac:dyDescent="0.25">
      <c r="A24" s="1"/>
      <c r="B24" s="63" t="s">
        <v>144</v>
      </c>
      <c r="C24" s="64">
        <v>75</v>
      </c>
      <c r="D24" s="11">
        <v>825247.28</v>
      </c>
      <c r="E24" s="11">
        <f t="shared" si="0"/>
        <v>11003.297066666668</v>
      </c>
      <c r="F24" s="11">
        <v>0</v>
      </c>
      <c r="G24" s="11">
        <v>0</v>
      </c>
      <c r="H24" s="22" t="s">
        <v>2</v>
      </c>
      <c r="I24" s="1"/>
    </row>
    <row r="25" spans="1:9" x14ac:dyDescent="0.25">
      <c r="A25" s="1"/>
      <c r="B25" s="63" t="s">
        <v>141</v>
      </c>
      <c r="C25" s="64">
        <v>75</v>
      </c>
      <c r="D25" s="11">
        <v>483175.15</v>
      </c>
      <c r="E25" s="11">
        <f t="shared" si="0"/>
        <v>6442.3353333333334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3" t="s">
        <v>142</v>
      </c>
      <c r="C26" s="64">
        <v>75</v>
      </c>
      <c r="D26" s="11">
        <v>682603.86</v>
      </c>
      <c r="E26" s="11">
        <f t="shared" si="0"/>
        <v>9101.3847999999998</v>
      </c>
      <c r="F26" s="11">
        <v>0</v>
      </c>
      <c r="G26" s="11">
        <v>0</v>
      </c>
      <c r="H26" s="22" t="s">
        <v>2</v>
      </c>
      <c r="I26" s="1"/>
    </row>
    <row r="27" spans="1:9" ht="26.25" x14ac:dyDescent="0.25">
      <c r="A27" s="1"/>
      <c r="B27" s="63" t="s">
        <v>143</v>
      </c>
      <c r="C27" s="64">
        <v>75</v>
      </c>
      <c r="D27" s="11">
        <v>1553097.68</v>
      </c>
      <c r="E27" s="11">
        <f t="shared" si="0"/>
        <v>20707.969066666665</v>
      </c>
      <c r="F27" s="11">
        <v>0</v>
      </c>
      <c r="G27" s="11">
        <v>0</v>
      </c>
      <c r="H27" s="22" t="s">
        <v>2</v>
      </c>
      <c r="I27" s="1"/>
    </row>
    <row r="28" spans="1:9" ht="26.25" x14ac:dyDescent="0.25">
      <c r="A28" s="1"/>
      <c r="B28" s="63" t="s">
        <v>146</v>
      </c>
      <c r="C28" s="64">
        <v>75</v>
      </c>
      <c r="D28" s="11">
        <v>2349491.96</v>
      </c>
      <c r="E28" s="11">
        <f t="shared" si="0"/>
        <v>31326.559466666666</v>
      </c>
      <c r="F28" s="11">
        <v>0</v>
      </c>
      <c r="G28" s="11">
        <v>0</v>
      </c>
      <c r="H28" s="22" t="s">
        <v>2</v>
      </c>
      <c r="I28" s="1"/>
    </row>
    <row r="29" spans="1:9" x14ac:dyDescent="0.25">
      <c r="A29" s="1"/>
      <c r="B29" s="63" t="s">
        <v>139</v>
      </c>
      <c r="C29" s="64">
        <v>75</v>
      </c>
      <c r="D29" s="11">
        <v>1613031.84</v>
      </c>
      <c r="E29" s="11">
        <f t="shared" si="0"/>
        <v>21507.091200000003</v>
      </c>
      <c r="F29" s="11">
        <v>0</v>
      </c>
      <c r="G29" s="11">
        <v>0</v>
      </c>
      <c r="H29" s="22" t="s">
        <v>2</v>
      </c>
      <c r="I29" s="1"/>
    </row>
    <row r="30" spans="1:9" x14ac:dyDescent="0.25">
      <c r="A30" s="1"/>
      <c r="B30" s="63" t="s">
        <v>139</v>
      </c>
      <c r="C30" s="64">
        <v>75</v>
      </c>
      <c r="D30" s="11">
        <v>67209.66</v>
      </c>
      <c r="E30" s="11">
        <f t="shared" si="0"/>
        <v>896.12880000000007</v>
      </c>
      <c r="F30" s="11">
        <v>0</v>
      </c>
      <c r="G30" s="11">
        <v>0</v>
      </c>
      <c r="H30" s="22" t="s">
        <v>2</v>
      </c>
      <c r="I30" s="1"/>
    </row>
    <row r="31" spans="1:9" x14ac:dyDescent="0.25">
      <c r="A31" s="1"/>
      <c r="B31" s="63" t="s">
        <v>144</v>
      </c>
      <c r="C31" s="64">
        <v>75</v>
      </c>
      <c r="D31" s="11">
        <v>1006006.84</v>
      </c>
      <c r="E31" s="11">
        <f t="shared" si="0"/>
        <v>13413.424533333333</v>
      </c>
      <c r="F31" s="11">
        <v>0</v>
      </c>
      <c r="G31" s="11">
        <v>0</v>
      </c>
      <c r="H31" s="22" t="s">
        <v>2</v>
      </c>
      <c r="I31" s="1"/>
    </row>
    <row r="32" spans="1:9" x14ac:dyDescent="0.25">
      <c r="A32" s="1"/>
      <c r="B32" s="63" t="s">
        <v>139</v>
      </c>
      <c r="C32" s="64">
        <v>75</v>
      </c>
      <c r="D32" s="11">
        <v>34848.21</v>
      </c>
      <c r="E32" s="11">
        <f t="shared" si="0"/>
        <v>464.64279999999997</v>
      </c>
      <c r="F32" s="11">
        <v>0</v>
      </c>
      <c r="G32" s="11">
        <v>0</v>
      </c>
      <c r="H32" s="22" t="s">
        <v>2</v>
      </c>
      <c r="I32" s="1"/>
    </row>
    <row r="33" spans="1:9" x14ac:dyDescent="0.25">
      <c r="A33" s="1"/>
      <c r="B33" s="63" t="s">
        <v>139</v>
      </c>
      <c r="C33" s="64">
        <v>75</v>
      </c>
      <c r="D33" s="11">
        <v>100814.49</v>
      </c>
      <c r="E33" s="11">
        <f t="shared" si="0"/>
        <v>1344.1932000000002</v>
      </c>
      <c r="F33" s="11">
        <v>0</v>
      </c>
      <c r="G33" s="11">
        <v>0</v>
      </c>
      <c r="H33" s="22" t="s">
        <v>2</v>
      </c>
      <c r="I33" s="1"/>
    </row>
    <row r="34" spans="1:9" x14ac:dyDescent="0.25">
      <c r="A34" s="1"/>
      <c r="B34" s="63" t="s">
        <v>141</v>
      </c>
      <c r="C34" s="64">
        <v>75</v>
      </c>
      <c r="D34" s="11">
        <v>1361092.31</v>
      </c>
      <c r="E34" s="11">
        <f t="shared" si="0"/>
        <v>18147.897466666669</v>
      </c>
      <c r="F34" s="11">
        <v>0</v>
      </c>
      <c r="G34" s="11">
        <v>0</v>
      </c>
      <c r="H34" s="22" t="s">
        <v>2</v>
      </c>
      <c r="I34" s="1"/>
    </row>
    <row r="35" spans="1:9" ht="26.25" x14ac:dyDescent="0.25">
      <c r="A35" s="1"/>
      <c r="B35" s="63" t="s">
        <v>145</v>
      </c>
      <c r="C35" s="64">
        <v>50</v>
      </c>
      <c r="D35" s="11">
        <v>1312632.72</v>
      </c>
      <c r="E35" s="11">
        <f t="shared" si="0"/>
        <v>26252.654399999999</v>
      </c>
      <c r="F35" s="11">
        <v>0</v>
      </c>
      <c r="G35" s="11">
        <v>0</v>
      </c>
      <c r="H35" s="22" t="s">
        <v>2</v>
      </c>
      <c r="I35" s="1"/>
    </row>
    <row r="36" spans="1:9" ht="26.25" x14ac:dyDescent="0.25">
      <c r="A36" s="1"/>
      <c r="B36" s="63" t="s">
        <v>142</v>
      </c>
      <c r="C36" s="64">
        <v>75</v>
      </c>
      <c r="D36" s="11">
        <v>3977293.5</v>
      </c>
      <c r="E36" s="11">
        <f t="shared" si="0"/>
        <v>53030.58</v>
      </c>
      <c r="F36" s="11">
        <v>0</v>
      </c>
      <c r="G36" s="11">
        <v>0</v>
      </c>
      <c r="H36" s="22" t="s">
        <v>2</v>
      </c>
      <c r="I36" s="1"/>
    </row>
    <row r="37" spans="1:9" ht="26.25" x14ac:dyDescent="0.25">
      <c r="A37" s="1"/>
      <c r="B37" s="63" t="s">
        <v>143</v>
      </c>
      <c r="C37" s="64">
        <v>75</v>
      </c>
      <c r="D37" s="11">
        <v>3152395.8</v>
      </c>
      <c r="E37" s="11">
        <f t="shared" ref="E37:E38" si="1">D37/C37</f>
        <v>42031.943999999996</v>
      </c>
      <c r="F37" s="11">
        <v>0</v>
      </c>
      <c r="G37" s="11">
        <v>0</v>
      </c>
      <c r="H37" s="22" t="s">
        <v>2</v>
      </c>
      <c r="I37" s="1"/>
    </row>
    <row r="38" spans="1:9" ht="26.25" x14ac:dyDescent="0.25">
      <c r="A38" s="1"/>
      <c r="B38" s="63" t="s">
        <v>146</v>
      </c>
      <c r="C38" s="64">
        <v>75</v>
      </c>
      <c r="D38" s="11">
        <v>2521727.5499999998</v>
      </c>
      <c r="E38" s="11">
        <f t="shared" si="1"/>
        <v>33623.034</v>
      </c>
      <c r="F38" s="11">
        <v>0</v>
      </c>
      <c r="G38" s="11">
        <v>0</v>
      </c>
      <c r="H38" s="22" t="s">
        <v>2</v>
      </c>
      <c r="I38" s="1"/>
    </row>
    <row r="39" spans="1:9" x14ac:dyDescent="0.25">
      <c r="A39" s="1"/>
      <c r="B39" s="89" t="s">
        <v>131</v>
      </c>
      <c r="C39" s="90"/>
      <c r="D39" s="91"/>
      <c r="E39" s="20">
        <f>SUM(E10:E38)</f>
        <v>535489.28566666669</v>
      </c>
      <c r="F39" s="20">
        <f>SUM(F10:F38)</f>
        <v>0</v>
      </c>
      <c r="G39" s="20">
        <f>SUM(G10:G38)</f>
        <v>0</v>
      </c>
      <c r="H39" s="21" t="s">
        <v>2</v>
      </c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</sheetData>
  <sheetProtection password="DFE9" sheet="1" objects="1" scenarios="1"/>
  <mergeCells count="3">
    <mergeCell ref="B3:H4"/>
    <mergeCell ref="B8:H8"/>
    <mergeCell ref="B39:D39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Anlægsprojekter'!F39</f>
        <v>0</v>
      </c>
      <c r="E10" s="22" t="s">
        <v>2</v>
      </c>
      <c r="F10" s="11">
        <f>SUM('Fane 8. Anlægsprojekter'!E39,'Fane 8. Anlægsprojekter'!G39)</f>
        <v>535489.28566666669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535489.28566666669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544539.05459443328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148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150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157393812.63246554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544539.05459443328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2763594.4310907931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-1044964.5582277896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-1924776.1503351196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157732205.40958786</v>
      </c>
      <c r="D18" s="18" t="s">
        <v>2</v>
      </c>
      <c r="E18" s="17">
        <f>C18</f>
        <v>157732205.40958786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147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</f>
        <v>7898908.1732304357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7898908.1732304357</v>
      </c>
      <c r="D26" s="18" t="s">
        <v>2</v>
      </c>
      <c r="E26" s="17">
        <f>C26</f>
        <v>7898908.1732304357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67259.065068934375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67259.065068934375</v>
      </c>
      <c r="D31" s="18" t="s">
        <v>2</v>
      </c>
      <c r="E31" s="17">
        <f>C31</f>
        <v>67259.065068934375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165698372.64788723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157732205.40958786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2665674.2714220346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-1041371.9700766023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-945036.55190889898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158411471.15902439</v>
      </c>
      <c r="D14" s="18" t="s">
        <v>2</v>
      </c>
      <c r="E14" s="17">
        <f>C14</f>
        <v>158411471.15902439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147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</f>
        <v>8032399.7213580292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8032399.7213580292</v>
      </c>
      <c r="D22" s="18" t="s">
        <v>2</v>
      </c>
      <c r="E22" s="17">
        <f>C22</f>
        <v>8032399.7213580292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166443870.88038242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158411471.15902439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2677153.862587512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-1037791.7332434787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-952646.90291032486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159098186.38545811</v>
      </c>
      <c r="D14" s="18" t="s">
        <v>2</v>
      </c>
      <c r="E14" s="17">
        <f>C14</f>
        <v>159098186.38545811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147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omk.'!E17*(1+Prisudvikling2019)^2</f>
        <v>8168147.2766489787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8168147.2766489787</v>
      </c>
      <c r="D22" s="18" t="s">
        <v>2</v>
      </c>
      <c r="E22" s="17">
        <f>C22</f>
        <v>8168147.2766489787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167266333.66210708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159098186.38545811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2688759.349914242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-1034223.8052645876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-960318.53984005447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159792403.39026773</v>
      </c>
      <c r="D13" s="18" t="s">
        <v>2</v>
      </c>
      <c r="E13" s="17">
        <f>C13</f>
        <v>159792403.39026773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147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8306188.9656243455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8306188.9656243455</v>
      </c>
      <c r="D21" s="18" t="s">
        <v>2</v>
      </c>
      <c r="E21" s="17">
        <f>C21</f>
        <v>8306188.9656243455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168098592.35589206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161823654.22673428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4429841.5942687495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157393812.63246554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4034617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74514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742611.75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195551</v>
      </c>
      <c r="F13" s="22" t="s">
        <v>2</v>
      </c>
      <c r="G13" s="1"/>
      <c r="H13" s="1"/>
    </row>
    <row r="14" spans="1:8" x14ac:dyDescent="0.25">
      <c r="A14" s="1"/>
      <c r="B14" s="93" t="s">
        <v>137</v>
      </c>
      <c r="C14" s="94"/>
      <c r="D14" s="95"/>
      <c r="E14" s="11">
        <v>2490000</v>
      </c>
      <c r="F14" s="22" t="s">
        <v>2</v>
      </c>
      <c r="G14" s="1"/>
      <c r="H14" s="1"/>
    </row>
    <row r="15" spans="1:8" x14ac:dyDescent="0.25">
      <c r="A15" s="1"/>
      <c r="B15" s="93" t="s">
        <v>138</v>
      </c>
      <c r="C15" s="94"/>
      <c r="D15" s="95"/>
      <c r="E15" s="11">
        <v>101250</v>
      </c>
      <c r="F15" s="22" t="s">
        <v>2</v>
      </c>
      <c r="G15" s="1"/>
      <c r="H15" s="1"/>
    </row>
    <row r="16" spans="1:8" x14ac:dyDescent="0.25">
      <c r="A16" s="1"/>
      <c r="B16" s="89" t="s">
        <v>128</v>
      </c>
      <c r="C16" s="90"/>
      <c r="D16" s="91"/>
      <c r="E16" s="20">
        <f>SUM(E10:E15)</f>
        <v>7638543.75</v>
      </c>
      <c r="F16" s="21" t="s">
        <v>2</v>
      </c>
      <c r="G16" s="1"/>
      <c r="H16" s="1"/>
    </row>
    <row r="17" spans="1:8" x14ac:dyDescent="0.25">
      <c r="A17" s="1"/>
      <c r="B17" s="89" t="s">
        <v>129</v>
      </c>
      <c r="C17" s="90"/>
      <c r="D17" s="91"/>
      <c r="E17" s="20">
        <f>E16*(1+Prisudvikling2019)^2</f>
        <v>7898908.1732304357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9">
    <mergeCell ref="B3:F4"/>
    <mergeCell ref="B16:D16"/>
    <mergeCell ref="B17:D17"/>
    <mergeCell ref="B10:D10"/>
    <mergeCell ref="B14:D14"/>
    <mergeCell ref="B15:D15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1047951.2192025167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52397560.960125834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1920937.7950239645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108527559.04090194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8473505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8473505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2018-08-27T13:24:48Z</dcterms:modified>
</cp:coreProperties>
</file>